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اخر تقارير الخاصة بهنودة 2025\احوال طبيعية  2023\"/>
    </mc:Choice>
  </mc:AlternateContent>
  <bookViews>
    <workbookView xWindow="120" yWindow="705" windowWidth="14370" windowHeight="7530" tabRatio="756" activeTab="21"/>
  </bookViews>
  <sheets>
    <sheet name="1" sheetId="39" r:id="rId1"/>
    <sheet name="2" sheetId="92" r:id="rId2"/>
    <sheet name="3" sheetId="93" r:id="rId3"/>
    <sheet name="4" sheetId="85" r:id="rId4"/>
    <sheet name="5" sheetId="23" r:id="rId5"/>
    <sheet name="6" sheetId="88" r:id="rId6"/>
    <sheet name="7" sheetId="86" r:id="rId7"/>
    <sheet name="8" sheetId="87" r:id="rId8"/>
    <sheet name="9" sheetId="84" r:id="rId9"/>
    <sheet name="10" sheetId="91" r:id="rId10"/>
    <sheet name="11" sheetId="90" r:id="rId11"/>
    <sheet name="12" sheetId="102" r:id="rId12"/>
    <sheet name="13" sheetId="89" r:id="rId13"/>
    <sheet name="14" sheetId="38" r:id="rId14"/>
    <sheet name="15" sheetId="100" r:id="rId15"/>
    <sheet name="16" sheetId="98" r:id="rId16"/>
    <sheet name="17" sheetId="99" r:id="rId17"/>
    <sheet name="18" sheetId="95" r:id="rId18"/>
    <sheet name="19" sheetId="96" r:id="rId19"/>
    <sheet name="20" sheetId="30" r:id="rId20"/>
    <sheet name="21" sheetId="1" r:id="rId21"/>
    <sheet name="22" sheetId="101" r:id="rId22"/>
    <sheet name="Sheet1" sheetId="103" r:id="rId23"/>
  </sheets>
  <definedNames>
    <definedName name="_xlnm.Print_Area" localSheetId="0">'1'!$A$1:$J$35</definedName>
    <definedName name="_xlnm.Print_Area" localSheetId="9">'10'!$A$1:$J$34</definedName>
    <definedName name="_xlnm.Print_Area" localSheetId="10">'11'!$A$1:$J$34</definedName>
    <definedName name="_xlnm.Print_Area" localSheetId="11">'12'!$A$1:$J$34</definedName>
    <definedName name="_xlnm.Print_Area" localSheetId="12">'13'!$A$1:$J$34</definedName>
    <definedName name="_xlnm.Print_Area" localSheetId="13">'14'!$A$1:$J$37</definedName>
    <definedName name="_xlnm.Print_Area" localSheetId="14">'15'!$A$1:$V$32</definedName>
    <definedName name="_xlnm.Print_Area" localSheetId="15">'16'!$A$1:$Z$34</definedName>
    <definedName name="_xlnm.Print_Area" localSheetId="16">'17'!$A$1:$W$34</definedName>
    <definedName name="_xlnm.Print_Area" localSheetId="17">'18'!$A$1:$Q$38</definedName>
    <definedName name="_xlnm.Print_Area" localSheetId="18">'19'!$A$1:$Q$41</definedName>
    <definedName name="_xlnm.Print_Area" localSheetId="1">'2'!$A$1:$J$47</definedName>
    <definedName name="_xlnm.Print_Area" localSheetId="19">'20'!$A$1:$E$34</definedName>
    <definedName name="_xlnm.Print_Area" localSheetId="20">'21'!$A$1:$F$32</definedName>
    <definedName name="_xlnm.Print_Area" localSheetId="21">'22'!$A$1:$G$37</definedName>
    <definedName name="_xlnm.Print_Area" localSheetId="2">'3'!$A$1:$J$35</definedName>
    <definedName name="_xlnm.Print_Area" localSheetId="3">'4'!$A$1:$J$34</definedName>
    <definedName name="_xlnm.Print_Area" localSheetId="4">'5'!$A$1:$J$34</definedName>
    <definedName name="_xlnm.Print_Area" localSheetId="5">'6'!$A$1:$J$35</definedName>
    <definedName name="_xlnm.Print_Area" localSheetId="6">'7'!$A$1:$J$34</definedName>
    <definedName name="_xlnm.Print_Area" localSheetId="7">'8'!$A$1:$J$35</definedName>
    <definedName name="_xlnm.Print_Area" localSheetId="8">'9'!$A$1:$J$31</definedName>
  </definedNames>
  <calcPr calcId="162913"/>
</workbook>
</file>

<file path=xl/calcChain.xml><?xml version="1.0" encoding="utf-8"?>
<calcChain xmlns="http://schemas.openxmlformats.org/spreadsheetml/2006/main">
  <c r="O19" i="96" l="1"/>
  <c r="Q21" i="99"/>
  <c r="H21" i="98"/>
  <c r="I21" i="84" l="1"/>
  <c r="F21" i="84"/>
  <c r="D21" i="84"/>
  <c r="B21" i="84"/>
  <c r="I21" i="38" l="1"/>
  <c r="F21" i="38"/>
  <c r="D21" i="38"/>
  <c r="B21" i="38"/>
  <c r="I21" i="23"/>
  <c r="F21" i="23"/>
  <c r="D21" i="23"/>
  <c r="B21" i="23"/>
  <c r="I20" i="39"/>
  <c r="F20" i="39"/>
  <c r="D20" i="39"/>
  <c r="B20" i="39"/>
  <c r="B21" i="91" l="1"/>
  <c r="D21" i="91"/>
  <c r="F21" i="91"/>
  <c r="I21" i="91"/>
  <c r="I21" i="102" l="1"/>
  <c r="F21" i="102"/>
  <c r="D21" i="102"/>
  <c r="B21" i="102"/>
  <c r="C21" i="101" l="1"/>
  <c r="E21" i="101"/>
  <c r="F21" i="101"/>
  <c r="C26" i="101"/>
  <c r="E26" i="101"/>
  <c r="F26" i="101"/>
  <c r="E28" i="101" l="1"/>
  <c r="F28" i="101"/>
  <c r="C28" i="101"/>
  <c r="D18" i="101" s="1"/>
  <c r="D15" i="101"/>
  <c r="D10" i="101"/>
  <c r="D11" i="101"/>
  <c r="D12" i="101"/>
  <c r="D13" i="101"/>
  <c r="D28" i="101"/>
  <c r="D14" i="101"/>
  <c r="D21" i="101"/>
  <c r="D23" i="101"/>
  <c r="D6" i="101"/>
  <c r="D26" i="101"/>
  <c r="D17" i="101"/>
  <c r="D16" i="101"/>
  <c r="D25" i="101"/>
  <c r="T21" i="100"/>
  <c r="R21" i="100"/>
  <c r="P21" i="100"/>
  <c r="N21" i="100"/>
  <c r="L21" i="100"/>
  <c r="J21" i="100"/>
  <c r="H21" i="100"/>
  <c r="F21" i="100"/>
  <c r="D21" i="100"/>
  <c r="B21" i="100"/>
  <c r="D19" i="101" l="1"/>
  <c r="D7" i="101"/>
  <c r="D20" i="101"/>
  <c r="D27" i="101"/>
  <c r="D8" i="101"/>
  <c r="D24" i="101"/>
  <c r="U21" i="99"/>
  <c r="S21" i="99"/>
  <c r="H21" i="99"/>
  <c r="F21" i="99"/>
  <c r="D21" i="99"/>
  <c r="B21" i="99"/>
  <c r="L21" i="99"/>
  <c r="J21" i="99"/>
  <c r="O21" i="99"/>
  <c r="M21" i="99"/>
  <c r="F21" i="98" l="1"/>
  <c r="D21" i="98"/>
  <c r="B21" i="98"/>
  <c r="U21" i="98"/>
  <c r="S21" i="98" l="1"/>
  <c r="Q21" i="98"/>
  <c r="O21" i="98"/>
  <c r="M21" i="98"/>
  <c r="L21" i="98"/>
  <c r="J21" i="98"/>
  <c r="Y21" i="98"/>
  <c r="W21" i="98"/>
  <c r="O21" i="96" l="1"/>
  <c r="O20" i="96"/>
  <c r="O18" i="96"/>
  <c r="O17" i="96"/>
  <c r="O15" i="96"/>
  <c r="O14" i="96"/>
  <c r="O13" i="96"/>
  <c r="O12" i="96"/>
  <c r="O11" i="96"/>
  <c r="O10" i="96"/>
  <c r="O9" i="96"/>
  <c r="O8" i="96"/>
  <c r="O7" i="96"/>
  <c r="O21" i="95"/>
  <c r="O20" i="95"/>
  <c r="O19" i="95"/>
  <c r="O18" i="95"/>
  <c r="O17" i="95"/>
  <c r="O15" i="95"/>
  <c r="O14" i="95"/>
  <c r="O13" i="95"/>
  <c r="O12" i="95"/>
  <c r="O11" i="95"/>
  <c r="I21" i="93"/>
  <c r="F21" i="93"/>
  <c r="D21" i="93"/>
  <c r="B21" i="93"/>
  <c r="I21" i="92"/>
  <c r="F21" i="92"/>
  <c r="D21" i="92"/>
  <c r="B21" i="92"/>
  <c r="I21" i="90"/>
  <c r="F21" i="90"/>
  <c r="D21" i="90"/>
  <c r="B21" i="90"/>
  <c r="I21" i="89"/>
  <c r="F21" i="89"/>
  <c r="D21" i="89"/>
  <c r="B21" i="89"/>
  <c r="I20" i="86"/>
  <c r="F20" i="86"/>
  <c r="D20" i="86"/>
  <c r="B20" i="86"/>
  <c r="I21" i="88"/>
  <c r="F21" i="88"/>
  <c r="D21" i="88"/>
  <c r="B21" i="88"/>
  <c r="I21" i="87"/>
  <c r="F21" i="87"/>
  <c r="I21" i="85"/>
  <c r="F21" i="85"/>
  <c r="D21" i="85"/>
  <c r="B21" i="85"/>
  <c r="O10" i="95"/>
  <c r="O9" i="95"/>
  <c r="O8" i="95"/>
  <c r="O7" i="95"/>
  <c r="D21" i="87" l="1"/>
  <c r="B21" i="87"/>
  <c r="D25" i="30" l="1"/>
</calcChain>
</file>

<file path=xl/sharedStrings.xml><?xml version="1.0" encoding="utf-8"?>
<sst xmlns="http://schemas.openxmlformats.org/spreadsheetml/2006/main" count="1367" uniqueCount="444">
  <si>
    <t xml:space="preserve">طول الحدود مع البلدان المجاورة </t>
  </si>
  <si>
    <t>البلاد المجاورة</t>
  </si>
  <si>
    <t xml:space="preserve">سوريا </t>
  </si>
  <si>
    <t>الأردن</t>
  </si>
  <si>
    <t>السعودية</t>
  </si>
  <si>
    <t>الكويت</t>
  </si>
  <si>
    <t>تركيا</t>
  </si>
  <si>
    <t>إيران</t>
  </si>
  <si>
    <t>أقسام سطح العراق</t>
  </si>
  <si>
    <t>التفاصيل</t>
  </si>
  <si>
    <t>الأراضي المتموجة</t>
  </si>
  <si>
    <t>الجبال</t>
  </si>
  <si>
    <t>الصحارى</t>
  </si>
  <si>
    <t xml:space="preserve">أطوال الأنهار الواقعة ضمن أراضي جمهورية العراق </t>
  </si>
  <si>
    <t xml:space="preserve">العظيم </t>
  </si>
  <si>
    <t>ديالى</t>
  </si>
  <si>
    <t>القادسية</t>
  </si>
  <si>
    <t>شط البصرة</t>
  </si>
  <si>
    <t>الغراف</t>
  </si>
  <si>
    <t xml:space="preserve">المحافظة </t>
  </si>
  <si>
    <t>نينوى</t>
  </si>
  <si>
    <t>صلاح الدين</t>
  </si>
  <si>
    <t>بغداد</t>
  </si>
  <si>
    <t xml:space="preserve">الأنبار </t>
  </si>
  <si>
    <t>بابل</t>
  </si>
  <si>
    <t>كربلاء</t>
  </si>
  <si>
    <t>النجف</t>
  </si>
  <si>
    <t>المثنى</t>
  </si>
  <si>
    <t>ذي قار</t>
  </si>
  <si>
    <t>واسط</t>
  </si>
  <si>
    <t>ميسان</t>
  </si>
  <si>
    <t>البصرة</t>
  </si>
  <si>
    <t>دهوك</t>
  </si>
  <si>
    <t>السليمانية</t>
  </si>
  <si>
    <t>المياه الإقليمية</t>
  </si>
  <si>
    <t>الشهر</t>
  </si>
  <si>
    <t>كانون الثاني</t>
  </si>
  <si>
    <t>شباط</t>
  </si>
  <si>
    <t>آذار</t>
  </si>
  <si>
    <t>نيسان</t>
  </si>
  <si>
    <t>آيار</t>
  </si>
  <si>
    <t>حزيران</t>
  </si>
  <si>
    <t>تموز</t>
  </si>
  <si>
    <t>آب</t>
  </si>
  <si>
    <t>أيلول</t>
  </si>
  <si>
    <t>تشرين الثاني</t>
  </si>
  <si>
    <t>كركوك</t>
  </si>
  <si>
    <t>الطول (كم)</t>
  </si>
  <si>
    <t>المساحة (كم²)</t>
  </si>
  <si>
    <t xml:space="preserve">العظمى </t>
  </si>
  <si>
    <t xml:space="preserve">الصغرى </t>
  </si>
  <si>
    <t>شط العرب</t>
  </si>
  <si>
    <t>المصب العام</t>
  </si>
  <si>
    <t>مهرب الفرات الفيضاني</t>
  </si>
  <si>
    <t>مهرب كميت الفيضاني</t>
  </si>
  <si>
    <t xml:space="preserve">نهر الصليبان </t>
  </si>
  <si>
    <t>نهر ميسان</t>
  </si>
  <si>
    <t>مشروع ماء البصرة</t>
  </si>
  <si>
    <t xml:space="preserve">الزاب الكبير (الأعلى) </t>
  </si>
  <si>
    <t>الزاب الصغير (الأسفل)</t>
  </si>
  <si>
    <t>أربيل</t>
  </si>
  <si>
    <t xml:space="preserve"> إقليم كردستان </t>
  </si>
  <si>
    <t xml:space="preserve"> النسبة المئوية</t>
  </si>
  <si>
    <t>إجمالي</t>
  </si>
  <si>
    <t>تشرين الأول</t>
  </si>
  <si>
    <t>كانون الأول</t>
  </si>
  <si>
    <t>إجمالي العراق</t>
  </si>
  <si>
    <t xml:space="preserve">إسم النهر </t>
  </si>
  <si>
    <t xml:space="preserve">دجلة (إلى كرمة علي) </t>
  </si>
  <si>
    <t>الفرات (إلى كرمة علي)</t>
  </si>
  <si>
    <t xml:space="preserve"> النسبة المئوية </t>
  </si>
  <si>
    <t>عدد الأقضية **</t>
  </si>
  <si>
    <t>عدد النواحي **</t>
  </si>
  <si>
    <t>المساحة (كم²) *</t>
  </si>
  <si>
    <t>جدول (1)</t>
  </si>
  <si>
    <t>السهول بضمنها (الأهوار والبحيرات)</t>
  </si>
  <si>
    <t>المحافظة</t>
  </si>
  <si>
    <t xml:space="preserve">القادسية </t>
  </si>
  <si>
    <t>ك2</t>
  </si>
  <si>
    <t>ت1</t>
  </si>
  <si>
    <t>ك1</t>
  </si>
  <si>
    <t>المعدل السنوي</t>
  </si>
  <si>
    <t>..</t>
  </si>
  <si>
    <t>Environment Statistic Department- CSO/ Iraq</t>
  </si>
  <si>
    <t>Table (1)</t>
  </si>
  <si>
    <t>Month</t>
  </si>
  <si>
    <t>Highest humidity</t>
  </si>
  <si>
    <t>Lowest humidity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</si>
  <si>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</si>
  <si>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</si>
  <si>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</si>
  <si>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</si>
  <si>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</si>
  <si>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</si>
  <si>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</si>
  <si>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</si>
  <si>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</si>
  <si>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November</t>
  </si>
  <si>
    <t>December</t>
  </si>
  <si>
    <t>October</t>
  </si>
  <si>
    <t>Annual average</t>
  </si>
  <si>
    <t>Maximum</t>
  </si>
  <si>
    <t>Minimum</t>
  </si>
  <si>
    <t>Al- Rutba</t>
  </si>
  <si>
    <t>Baghdad</t>
  </si>
  <si>
    <t>Kirkuk</t>
  </si>
  <si>
    <t>Kerbela</t>
  </si>
  <si>
    <t>Dohouk</t>
  </si>
  <si>
    <t>Erbil</t>
  </si>
  <si>
    <t>Al- Najaf</t>
  </si>
  <si>
    <t>Al- Basrah</t>
  </si>
  <si>
    <t>.. No data available</t>
  </si>
  <si>
    <t>Governorate</t>
  </si>
  <si>
    <t>Nineveh</t>
  </si>
  <si>
    <t>Diala</t>
  </si>
  <si>
    <t>Al- Anbar</t>
  </si>
  <si>
    <t>Babylon</t>
  </si>
  <si>
    <t>Kerbala</t>
  </si>
  <si>
    <t>Wasit</t>
  </si>
  <si>
    <t>Salah al- deen</t>
  </si>
  <si>
    <t>Al- Qadisiyah</t>
  </si>
  <si>
    <t>Al- Muthanna</t>
  </si>
  <si>
    <t>Thi-qar</t>
  </si>
  <si>
    <t>Missan</t>
  </si>
  <si>
    <t>Total</t>
  </si>
  <si>
    <t>Kurdistan region</t>
  </si>
  <si>
    <t>Al- Sulimaniyah</t>
  </si>
  <si>
    <t>Total of Iraq</t>
  </si>
  <si>
    <t>Length of Iraq's borders with the neighboring countries</t>
  </si>
  <si>
    <t>Length (km)</t>
  </si>
  <si>
    <t>Syria</t>
  </si>
  <si>
    <t xml:space="preserve">Jordan </t>
  </si>
  <si>
    <t>Saudi Arabia</t>
  </si>
  <si>
    <t>Kuwait</t>
  </si>
  <si>
    <t>Turkey</t>
  </si>
  <si>
    <t>Iran</t>
  </si>
  <si>
    <t xml:space="preserve"> Iraq surface parts</t>
  </si>
  <si>
    <t>Details</t>
  </si>
  <si>
    <t>Area (km²)</t>
  </si>
  <si>
    <t xml:space="preserve">Plains (including marshes and lakes) </t>
  </si>
  <si>
    <t>Terrain lands</t>
  </si>
  <si>
    <t>Mountains</t>
  </si>
  <si>
    <t>Deserts</t>
  </si>
  <si>
    <t>Length of Iraq's rivers</t>
  </si>
  <si>
    <t>Upper zap</t>
  </si>
  <si>
    <t>Lower zap</t>
  </si>
  <si>
    <t>Al- Adhaim</t>
  </si>
  <si>
    <t>Al- Masab alam</t>
  </si>
  <si>
    <t>Shat al- Arab</t>
  </si>
  <si>
    <t xml:space="preserve">Al- saleban </t>
  </si>
  <si>
    <t>Mahrab kumet al-faidani</t>
  </si>
  <si>
    <t>Missan River</t>
  </si>
  <si>
    <t>Basrah water project</t>
  </si>
  <si>
    <t>Shat al- Basrah</t>
  </si>
  <si>
    <t>Al- Gharaph</t>
  </si>
  <si>
    <t xml:space="preserve"> Length (km) </t>
  </si>
  <si>
    <t>Number of  sub-districts**</t>
  </si>
  <si>
    <t>Number of districts**</t>
  </si>
  <si>
    <t>*Area (km²)</t>
  </si>
  <si>
    <t>Neighboring Countries</t>
  </si>
  <si>
    <t>Tigris (to Qarmat Ali)</t>
  </si>
  <si>
    <t>Euphrates (to Qarmat Ali)</t>
  </si>
  <si>
    <t>مساحة ونسبة المحافظات والمياه الإقليمية وعدد الأقضية والنواحي التابعة لها لسنة 2023</t>
  </si>
  <si>
    <t>قسم إحصاءات البيئة ــ هيأة الإحصاء ونظم المعلومات الجغرافية/ العراق</t>
  </si>
  <si>
    <t xml:space="preserve">اعلى رطوبة </t>
  </si>
  <si>
    <t xml:space="preserve"> أعلى وأوطأ رطوبة نسبة %</t>
  </si>
  <si>
    <t xml:space="preserve">بعشيقة </t>
  </si>
  <si>
    <t xml:space="preserve">ربيعة </t>
  </si>
  <si>
    <t xml:space="preserve">الموصل </t>
  </si>
  <si>
    <t xml:space="preserve">الحويجة </t>
  </si>
  <si>
    <t xml:space="preserve">داقوق </t>
  </si>
  <si>
    <t xml:space="preserve">تكريت </t>
  </si>
  <si>
    <t xml:space="preserve">الخالص </t>
  </si>
  <si>
    <t xml:space="preserve">خانقين </t>
  </si>
  <si>
    <t xml:space="preserve">حديثة </t>
  </si>
  <si>
    <t xml:space="preserve">الرطبة </t>
  </si>
  <si>
    <t xml:space="preserve">ابو غريب </t>
  </si>
  <si>
    <t xml:space="preserve">الراشدية </t>
  </si>
  <si>
    <t xml:space="preserve">المدائن </t>
  </si>
  <si>
    <t xml:space="preserve">زرباطية </t>
  </si>
  <si>
    <t xml:space="preserve">الصويرة </t>
  </si>
  <si>
    <t xml:space="preserve">ام غراغر </t>
  </si>
  <si>
    <t xml:space="preserve">الرزازة </t>
  </si>
  <si>
    <t xml:space="preserve">العباسية </t>
  </si>
  <si>
    <t xml:space="preserve">علي الغربي </t>
  </si>
  <si>
    <t xml:space="preserve">الكحلاء </t>
  </si>
  <si>
    <t xml:space="preserve">الشطرة </t>
  </si>
  <si>
    <t xml:space="preserve">سوق الشيوخ </t>
  </si>
  <si>
    <t xml:space="preserve">الخضر </t>
  </si>
  <si>
    <t xml:space="preserve">ابو الخصيب </t>
  </si>
  <si>
    <t xml:space="preserve">الفاو </t>
  </si>
  <si>
    <t>Environment Statistics Department-CSGIS / Iraq</t>
  </si>
  <si>
    <t>قسم احصاءات البيئة ــ هيأة الإحصاء ونظم المعلومات الجغرافية  / العراق</t>
  </si>
  <si>
    <t xml:space="preserve">.. بيانات غير متوفرة </t>
  </si>
  <si>
    <t>Thi - Qar</t>
  </si>
  <si>
    <t>محطة حي نادر</t>
  </si>
  <si>
    <t>محطة جامعة بابل</t>
  </si>
  <si>
    <t>محطة ابو خستاوي</t>
  </si>
  <si>
    <t>...</t>
  </si>
  <si>
    <t>\د</t>
  </si>
  <si>
    <t>Southern</t>
  </si>
  <si>
    <t>الجنوبية</t>
  </si>
  <si>
    <t xml:space="preserve">Baghdad </t>
  </si>
  <si>
    <t>الانبار</t>
  </si>
  <si>
    <t xml:space="preserve">محطة القادسية </t>
  </si>
  <si>
    <t>Middle</t>
  </si>
  <si>
    <t xml:space="preserve">ديالى </t>
  </si>
  <si>
    <t>الوسطى</t>
  </si>
  <si>
    <t xml:space="preserve">محطة ابو خستاوي </t>
  </si>
  <si>
    <t>Salah Al-Deen</t>
  </si>
  <si>
    <t xml:space="preserve">صلاح الدين </t>
  </si>
  <si>
    <t xml:space="preserve">محطة المثنى </t>
  </si>
  <si>
    <t>محطة مستشفى شوراو</t>
  </si>
  <si>
    <t>Northern</t>
  </si>
  <si>
    <t>Ninevah</t>
  </si>
  <si>
    <t xml:space="preserve">نينوى </t>
  </si>
  <si>
    <t>الشمالية</t>
  </si>
  <si>
    <t xml:space="preserve"> November</t>
  </si>
  <si>
    <t xml:space="preserve"> مستشفىكركوك العام  </t>
  </si>
  <si>
    <t>Annual Average</t>
  </si>
  <si>
    <t xml:space="preserve">ت2 </t>
  </si>
  <si>
    <t>ايلول</t>
  </si>
  <si>
    <t xml:space="preserve">محطة الاندلس </t>
  </si>
  <si>
    <t>Area</t>
  </si>
  <si>
    <t xml:space="preserve">المعدل السنوي </t>
  </si>
  <si>
    <t>المنطقة</t>
  </si>
  <si>
    <t xml:space="preserve">محطة مديرية البيئة </t>
  </si>
  <si>
    <t xml:space="preserve">مستشفى كركوك العام </t>
  </si>
  <si>
    <t>المعدل الشهري والسنوي للتبخر حسب المحافظة لسنة 2023</t>
  </si>
  <si>
    <t>Environment Statistics Department- CSGIS/ Iraq</t>
  </si>
  <si>
    <t>قسم احصاءات البيئة ــ هيأة الإحصاء ونظم المعلومات الجغرافية / العراق</t>
  </si>
  <si>
    <t>Months</t>
  </si>
  <si>
    <t xml:space="preserve">كمية الامطار الشهرية حسب المحطة لمحافظة واسط (ملم) </t>
  </si>
  <si>
    <t>تلعفر</t>
  </si>
  <si>
    <t>زمار</t>
  </si>
  <si>
    <t>التون كوبري</t>
  </si>
  <si>
    <t>بلد</t>
  </si>
  <si>
    <t xml:space="preserve"> بيانات غير متوفرة .. </t>
  </si>
  <si>
    <t xml:space="preserve">بيانات غير متوفرة .. </t>
  </si>
  <si>
    <t>المعدلات الشهرية والسنوية لكمية الامطار للمحافظات الشمالية حسب المحطات لسنة 2023</t>
  </si>
  <si>
    <t>Al- Khalis</t>
  </si>
  <si>
    <t>Khanaqeen</t>
  </si>
  <si>
    <t>Hadeetha</t>
  </si>
  <si>
    <t>Zerbatya</t>
  </si>
  <si>
    <t>Al- Suera</t>
  </si>
  <si>
    <t>Abu-Ghreeb</t>
  </si>
  <si>
    <t>Al- Rashdia</t>
  </si>
  <si>
    <t>Al- Mada'n</t>
  </si>
  <si>
    <t>Um- Gharaghir</t>
  </si>
  <si>
    <t>Annual and monthly average amount of rain for south governorates by stations for 2023</t>
  </si>
  <si>
    <t>Annual and monthly average amount of rain for middle governorates by stations for 2023</t>
  </si>
  <si>
    <t>Al- Abassia</t>
  </si>
  <si>
    <t>Al- Khudhr</t>
  </si>
  <si>
    <t>Ali- Al- Gharbi</t>
  </si>
  <si>
    <t>Al- Kahla'</t>
  </si>
  <si>
    <t>Suq- Al- Shiukh</t>
  </si>
  <si>
    <t>Al- Shatra</t>
  </si>
  <si>
    <t>Abu- Al- Khaseeb</t>
  </si>
  <si>
    <t>Al- Faw</t>
  </si>
  <si>
    <t>Annual and monthly average amount of rain for north governorates by stations for 2023</t>
  </si>
  <si>
    <t>Ba'sheeqa</t>
  </si>
  <si>
    <t>Tala'far</t>
  </si>
  <si>
    <t>Rabee'a</t>
  </si>
  <si>
    <t>Zammar</t>
  </si>
  <si>
    <t>Al- Musil</t>
  </si>
  <si>
    <t>Al- Tun kubri</t>
  </si>
  <si>
    <t>Al- Haweeja</t>
  </si>
  <si>
    <t>Daquq</t>
  </si>
  <si>
    <t>Balad</t>
  </si>
  <si>
    <t>Tikreeet</t>
  </si>
  <si>
    <t>Al- Najmi</t>
  </si>
  <si>
    <t>النجمي</t>
  </si>
  <si>
    <t>Maximum and minimum temperatures and the highest and lowest relative humidity by months for Baghdad for 2023</t>
  </si>
  <si>
    <t>Maximum and minimum temperatures and the highest and lowest relative humidity by months for Al- Basrah for 2023</t>
  </si>
  <si>
    <t>Maximum and minimum temperatures and the highest and lowest relative humidity by months for Salah al- Deen for 2023</t>
  </si>
  <si>
    <t>Maximum and minimum temperatures and the highest and lowest relative humidity by months for Al- Anbar for 2023</t>
  </si>
  <si>
    <t>Maximum and minimum temperatures and the highest and lowest relative humidity by months for Wasit for 2023</t>
  </si>
  <si>
    <t>Maximum and minimum temperatures and the highest and lowest relative humidity by months for Babylon for 2023</t>
  </si>
  <si>
    <t>Maximum and minimum temperatures and the highest and lowest relative humidity by months for Kerbala for 2023</t>
  </si>
  <si>
    <t>Maximum and minimum temperatures and the highest and lowest relative humidity by months for Missan for 2023</t>
  </si>
  <si>
    <t>Maximum and minimum temperatures and the highest and lowest relative humidity by months for Al- Muthanna for 2023</t>
  </si>
  <si>
    <t>Maximum and minimum temperatures and the highest and lowest relative humidity by months for Al- Najaf for 2023</t>
  </si>
  <si>
    <t>Maximum and minimum temperatures and the highest and lowest relative humidity by months for Kirkuk for 2023</t>
  </si>
  <si>
    <t>Maximum and minimum temperatures and the highest and lowest relative humidity by months for Diala for 2023</t>
  </si>
  <si>
    <t>Annual and monthly average amount of evaporation by governorate for 2023</t>
  </si>
  <si>
    <t>Environment Statistic Department- CSGIS/ Iraq</t>
  </si>
  <si>
    <t>(%) Percentage</t>
  </si>
  <si>
    <t>Source: Ministry of Water Resources / General Authority for Surveying</t>
  </si>
  <si>
    <t>Mahrab Al- Furat al-faidani</t>
  </si>
  <si>
    <t>(%)</t>
  </si>
  <si>
    <t>جدول (2)</t>
  </si>
  <si>
    <t>Table (2)</t>
  </si>
  <si>
    <t>جدول (3)</t>
  </si>
  <si>
    <t>Table (3)</t>
  </si>
  <si>
    <t>جدول (4)</t>
  </si>
  <si>
    <t>Table (4)</t>
  </si>
  <si>
    <t>جدول (6)</t>
  </si>
  <si>
    <t>Table (6)</t>
  </si>
  <si>
    <t>جدول (7)</t>
  </si>
  <si>
    <t>Table (7)</t>
  </si>
  <si>
    <t>جدول (8)</t>
  </si>
  <si>
    <t>Table (8)</t>
  </si>
  <si>
    <t>جدول (9)</t>
  </si>
  <si>
    <t>Table (9)</t>
  </si>
  <si>
    <t>جدول (10)</t>
  </si>
  <si>
    <t>Table (10)</t>
  </si>
  <si>
    <t>جدول (11)</t>
  </si>
  <si>
    <t>Table (11)</t>
  </si>
  <si>
    <t>جدول (12)</t>
  </si>
  <si>
    <t>Table (12)</t>
  </si>
  <si>
    <t>جدول (13)</t>
  </si>
  <si>
    <t>Table (13)</t>
  </si>
  <si>
    <t>جدول (14)</t>
  </si>
  <si>
    <t>Table (14)</t>
  </si>
  <si>
    <t>جدول (15)</t>
  </si>
  <si>
    <t>Table (15)</t>
  </si>
  <si>
    <t>Table (16)</t>
  </si>
  <si>
    <t>جدول (17)</t>
  </si>
  <si>
    <t>Table (17)</t>
  </si>
  <si>
    <t>جدول (18)</t>
  </si>
  <si>
    <t>Table (18)</t>
  </si>
  <si>
    <t>جدول (19)</t>
  </si>
  <si>
    <t>Table (19)</t>
  </si>
  <si>
    <t>Table (20)</t>
  </si>
  <si>
    <t>جدول  (21)</t>
  </si>
  <si>
    <t>Table (21)</t>
  </si>
  <si>
    <t>Table (22)</t>
  </si>
  <si>
    <t>جدول (23)</t>
  </si>
  <si>
    <t>جدول (5)</t>
  </si>
  <si>
    <t>Table (5)</t>
  </si>
  <si>
    <t>جدول (16)</t>
  </si>
  <si>
    <t>جدول  (20)</t>
  </si>
  <si>
    <t>جدول (22)</t>
  </si>
  <si>
    <t>مةحنتنحىىخح</t>
  </si>
  <si>
    <t>Maximum and minimum temperatures and the highest and lowest relative humidity by months for Nineveh for 2023</t>
  </si>
  <si>
    <t>Environment Statistic Department-CSGIS/ Iraq             14</t>
  </si>
  <si>
    <t>Environment Statistic Department-CSGIS/ Iraq      17</t>
  </si>
  <si>
    <t>Environment Statistic Department-CSGIS/ Iraq      18</t>
  </si>
  <si>
    <t>Source: Ministry of  Agriculture / planning and follow- up Department/ Agricultural Meteorology Center</t>
  </si>
  <si>
    <t xml:space="preserve">البرجسية </t>
  </si>
  <si>
    <t xml:space="preserve">   River  Name </t>
  </si>
  <si>
    <t>Table (23)</t>
  </si>
  <si>
    <t xml:space="preserve">Territorial water </t>
  </si>
  <si>
    <t xml:space="preserve">                </t>
  </si>
  <si>
    <t>Al- Burjesyah</t>
  </si>
  <si>
    <t>شبجة</t>
  </si>
  <si>
    <t>Shibja</t>
  </si>
  <si>
    <t>Al-Razzaza</t>
  </si>
  <si>
    <t>Al-Anbar</t>
  </si>
  <si>
    <t>Al- Qadisiya</t>
  </si>
  <si>
    <t>Al-Muthanna</t>
  </si>
  <si>
    <t>Al-Basrah</t>
  </si>
  <si>
    <t>** Number of districts and sub-districts byPopulation Statistic Directorate in 1/2/2023</t>
  </si>
  <si>
    <t>*Source: Ministry of Water Resources/ State Commission of General Authority of Surveying</t>
  </si>
  <si>
    <t>Annual average: Totat amount of all months/ 12</t>
  </si>
  <si>
    <t>Maximum and minimum temperatures and the highest and lowest relative humidity by months forThi-qar for 2023</t>
  </si>
  <si>
    <t>ملاحظة : لا تتوفر بيانات عن محافظة القادسية</t>
  </si>
  <si>
    <t>Note: No data available for Al- Qadisiyah governorate</t>
  </si>
  <si>
    <t>Area and percentage of governorates, territorial waters and number of districts and sub-districts for 2023</t>
  </si>
  <si>
    <t>أعلى وأوطأ رطوبة %</t>
  </si>
  <si>
    <t xml:space="preserve"> درجات الحرارة العظمى والصغرى (°م)</t>
  </si>
  <si>
    <t>درجات الحرارة  العظمى والصغرى (°م)</t>
  </si>
  <si>
    <t>درجات الحرارة العظمى والصغرى (°م)</t>
  </si>
  <si>
    <t xml:space="preserve">أعلى رطوبة </t>
  </si>
  <si>
    <t xml:space="preserve">المصدر : وزارة الزراعة / دائرة التخطيط والمتابعة / مركز الإرصاد الجوية الزراعية </t>
  </si>
  <si>
    <t>Maximum and minimum temperatures (˚c)</t>
  </si>
  <si>
    <t xml:space="preserve"> أعلى وأوطأ رطوبة %</t>
  </si>
  <si>
    <t xml:space="preserve"> أعلى وأوطأ رطوبة  %</t>
  </si>
  <si>
    <t>درجات الحرارة العظمى والصغرى وأعلى وأوطأ رطوبة نسبية حسب الأشهر لمحافظة ميسان  لسنة 2023</t>
  </si>
  <si>
    <t>درجات الحرارة العظمى والصغرى وأعلى وأوطأ رطوبة نسبية حسب الأشهر لمحافظة ذي قار  لسنة 2023</t>
  </si>
  <si>
    <t>درجات الحرارة العظمى والصغرى وأعلى وأوطأ رطوبة نسبية حسب الأشهر لمحافظة البصرة لسنة 2023</t>
  </si>
  <si>
    <t>أعلى وأوطأ رطوبة  %</t>
  </si>
  <si>
    <t xml:space="preserve">كمية الأمطار الشهرية حسب المحطة لمحافظة نينوى (ملم) </t>
  </si>
  <si>
    <t xml:space="preserve">كمية الأمطار الشهرية حسب المحطة لمحافظة كركوك (ملم) </t>
  </si>
  <si>
    <t xml:space="preserve">كمية الأمطار الشهرية حسب المحطة لمحافظة صلاح الدين  (ملم) </t>
  </si>
  <si>
    <t>المعدلات الشهرية والسنوية لكمية الأمطار للمحافظات الوسطى حسب المحطات لسنة 2023</t>
  </si>
  <si>
    <t xml:space="preserve">كمية الأمطار الشهرية حسب المحطة لمحافظة بغداد (ملم) </t>
  </si>
  <si>
    <t xml:space="preserve">كمية الأمطار الشهرية حسب المحطة لمحافظة كربلاء (ملم) </t>
  </si>
  <si>
    <t xml:space="preserve">كمية الأمطار الشهرية حسب المحطة لمحافظة بابل (ملم) </t>
  </si>
  <si>
    <t xml:space="preserve">كمية الأمطار الشهرية حسب المحطة لمحافظة الانبار (ملم) </t>
  </si>
  <si>
    <t>المعدلات الشهرية والسنوية لكمية الأمطار للمحافظات الجنوبية حسب المحطات لسنة 2023</t>
  </si>
  <si>
    <t xml:space="preserve">كمية الأمطار الشهرية حسب المحطة لمحافظة ذي قار (ملم) </t>
  </si>
  <si>
    <t xml:space="preserve">كمية الأمطار الشهرية حسب المحطة لمحافظة البصرة  (ملم) </t>
  </si>
  <si>
    <t xml:space="preserve">كمية الأمطار الشهرية حسب المحطة لمحافظة النجف (ملم) </t>
  </si>
  <si>
    <t xml:space="preserve">كمية الأمطار الشهرية حسب المحطة لمحافظة المثنى  (ملم) </t>
  </si>
  <si>
    <t xml:space="preserve">كمية الأمطار الشهرية حسب المحطة لمحافظة ميسان (ملم) </t>
  </si>
  <si>
    <t>درجات الحرارة العظمى والصغرى وأعلى وأوطأ رطوبة نسبية حسب الأشهر لمحافظة الأنبار لسنة 2023</t>
  </si>
  <si>
    <t>درجات الحرارة العظمى والصغرى وأعلى وأوطأ رطوبة نسبية حسب الأشهر لمحافظة بغداد لسنة 2023</t>
  </si>
  <si>
    <t>درجات الحرارة العظمى والصغرى وأعلى وأوطأ رطوبة نسبية حسب الأشهر لمحافظة بابل لسنة 2023</t>
  </si>
  <si>
    <t>درجات الحرارة العظمى والصغرى وأعلى وأوطأ رطوبة نسبية حسب الأشهر لمحافظة كربلاء لسنة 2023</t>
  </si>
  <si>
    <t>درجات الحرارة العظمى والصغرى وأعلى وأوطأ رطوبة نسبية حسب الأشهر لمحافظة واسط لسنة 2023</t>
  </si>
  <si>
    <t>درجات الحرارة العظمى والصغرى وأعلى وأوطأ رطوبة نسبية حسب الأشهر لمحافظة النجف لسنة 2023</t>
  </si>
  <si>
    <t>درجات الحرارة العظمى والصغرى وأعلى وأوطأ رطوبة نسبية حسب الأشهر لمحافظة المثنى لسنة 2023</t>
  </si>
  <si>
    <t>درجات الحرارة العظمى والصغرى وأعلى وأوطأ رطوبة نسبية حسب الأشهر لمحافظة نينوى لسنة 2023</t>
  </si>
  <si>
    <t>درجات الحرارة العظمى والصغرى واعلى وأوطأ رطوبة نسبية حسب الأشهر لمحافظة كركوك لسنة 2023</t>
  </si>
  <si>
    <t>درجات الحرارة العظمى والصغرى وأعلى وأوطأ رطوبة نسبية حسب الأشهر لمحافظة ديالى لسنة 2023</t>
  </si>
  <si>
    <t>درجات الحرارة العظمى والصغرى وأعلى وأوطأ رطوبة نسبية حسب الأشهر لمحافظة صلاح الدين لسنة 2023</t>
  </si>
  <si>
    <t>Environment Statistic Department-CSGIS/ Iraq        10</t>
  </si>
  <si>
    <t>Environment Statistic Department-CSGIS/ Iraq        11</t>
  </si>
  <si>
    <t xml:space="preserve">Environment Statistic Department-CSGIS/ Iraq            12          </t>
  </si>
  <si>
    <t>Environment Statistic Department-CSGIS/ Iraq            13</t>
  </si>
  <si>
    <t>Environment Statistic Department-CSGIS/ Iraq            15</t>
  </si>
  <si>
    <t>Environment Statistic Department-CSGIS/ Iraq      16</t>
  </si>
  <si>
    <t>Environment Statistic Department-CSGIS/ Iraq           19</t>
  </si>
  <si>
    <t>Environment Statistic Department-CSGIS/ Iraq             20</t>
  </si>
  <si>
    <t>Environment Statistic Department-CSGIS/ Iraq            21</t>
  </si>
  <si>
    <t>Environment Statistic Department-CSGIS/ Iraq         22</t>
  </si>
  <si>
    <t>Environment Statistic Department-CSGIS/ Iraq           23</t>
  </si>
  <si>
    <t>قسم إحصاءات البيئة ــ هيأة الإحصاء ونظم المعلومات الجغرافية/ العراق             34</t>
  </si>
  <si>
    <t>Environment Statistic Department- CSGIS/ Iraq    35</t>
  </si>
  <si>
    <t>36     Environment Statistic Department- CSGIS/ Iraq</t>
  </si>
  <si>
    <t>المعدل السنوي : مجموع أشهر السنة / 12</t>
  </si>
  <si>
    <t xml:space="preserve">الكفل </t>
  </si>
  <si>
    <t xml:space="preserve">القاسم </t>
  </si>
  <si>
    <t xml:space="preserve">كمية الأمطار الشهرية حسب المحطة لمحافظة ديالى (ملم) </t>
  </si>
  <si>
    <t>Al-Kifl</t>
  </si>
  <si>
    <t>Al-Qasim</t>
  </si>
  <si>
    <t>Monthly average amount of rain by station for Salah al- Deen  (mm)</t>
  </si>
  <si>
    <t>Monthly average amount of rain by station for Kirkuk  (mm)</t>
  </si>
  <si>
    <t>Monthly average amount of rain by station for Nineveh (mm)</t>
  </si>
  <si>
    <t>Monthly average amount of rain by station for Baghdad  (mm)</t>
  </si>
  <si>
    <t>Monthly average amount of rain by station for Kerbala  (mm)</t>
  </si>
  <si>
    <t>Monthly average amount of rain by station for Al- Anbar  (mm)</t>
  </si>
  <si>
    <t>Monthly average amount of rain by station for Babylon  (mm)</t>
  </si>
  <si>
    <t>Monthly average amount of rain by station for Wasits (mm)</t>
  </si>
  <si>
    <t>Monthly average amount of rain by station for Al- Basrah governorates (mm)</t>
  </si>
  <si>
    <t>Monthly average amount of rain by station for Dhi-qar governorates (mm)</t>
  </si>
  <si>
    <t>Monthly average amount of rain by station for Maysan governorates (mm)</t>
  </si>
  <si>
    <t>Monthly average amount of rain by station for Al- Muthanna governorates (mm)</t>
  </si>
  <si>
    <t>Monthly average amount of rain by station for Al- Najaf governorates (mm)</t>
  </si>
  <si>
    <t>Monthly average amount of rain by station for Diala  (mm)</t>
  </si>
  <si>
    <t xml:space="preserve">المعدل الشهري للتبخر( ملم / يوم  )  </t>
  </si>
  <si>
    <t>Monthly average of evaporation (mm/ day)</t>
  </si>
  <si>
    <t>Annual and monthly average of solar radiation by governorate for 2023</t>
  </si>
  <si>
    <r>
      <t>المعدل الشهري لاشعاع الشمسي ( ميغاجول / م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)  </t>
    </r>
  </si>
  <si>
    <t>Monthly average of solar radiation (Mj//m2 )</t>
  </si>
  <si>
    <t>المصدر : وزارة الموارد المائية / الهيئة العامة المساحة</t>
  </si>
  <si>
    <t>المصدر : وزارة الموارد المائية / الهيئة العامة للمساحة</t>
  </si>
  <si>
    <t>*  المصدر: وزارة الموارد المائية / الهيئة العامة للمساحة</t>
  </si>
  <si>
    <t xml:space="preserve">أوطأ رطوبة </t>
  </si>
  <si>
    <t xml:space="preserve"> </t>
  </si>
  <si>
    <t>المعدل الشهري والسنوي للأشعاع الشمسي حسب المحافظة لسنة 2023</t>
  </si>
  <si>
    <t>** عدد الأقضية والنواحي حسب بيانات مديرية إحصاءات السكان والقوى العاملة بتاريخ 2023/2/1</t>
  </si>
  <si>
    <t>Highest and lowest thumidity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</si>
</sst>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-* #,##0.0_-;\-* #,##0.0_-;_-* &quot;-&quot;??_-;_-@_-"/>
    <numFmt numFmtId="167" formatCode="_-* #,##0.00_-;_-* #,##0.00\-;_-* &quot;-&quot;??_-;_-@_-"/>
    <numFmt numFmtId="168" formatCode="0.000"/>
    <numFmt numFmtId="169" formatCode="#,##0.00_ ;\-#,##0.00\ "/>
    <numFmt numFmtId="170" formatCode="#,##0_ ;\-#,##0\ "/>
  </numFmts>
  <fonts count="40" x14ac:knownFonts="1">
    <font>
      <sz val="12"/>
      <name val="Simplified Arabic"/>
    </font>
    <font>
      <sz val="8"/>
      <name val="Simplified Arabic"/>
      <family val="1"/>
    </font>
    <font>
      <b/>
      <sz val="10"/>
      <name val="Times New Roman"/>
      <family val="1"/>
    </font>
    <font>
      <sz val="12"/>
      <name val="Simplified Arabic"/>
      <family val="1"/>
    </font>
    <font>
      <b/>
      <sz val="9"/>
      <name val="Times New Roman"/>
      <family val="1"/>
    </font>
    <font>
      <sz val="12"/>
      <name val="Simplified Arabic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color theme="0"/>
      <name val="Times New Roman"/>
      <family val="1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Arial"/>
      <family val="2"/>
    </font>
    <font>
      <b/>
      <sz val="9"/>
      <name val="Cambria"/>
      <family val="1"/>
      <scheme val="maj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name val="Arial"/>
      <family val="2"/>
    </font>
    <font>
      <b/>
      <sz val="10"/>
      <name val="Simplified Arabic"/>
      <family val="1"/>
    </font>
    <font>
      <sz val="10"/>
      <name val="Arial"/>
      <family val="2"/>
    </font>
    <font>
      <b/>
      <sz val="10"/>
      <color theme="5" tint="-0.499984740745262"/>
      <name val="Arial"/>
      <family val="2"/>
    </font>
    <font>
      <b/>
      <sz val="9"/>
      <color theme="5" tint="-0.499984740745262"/>
      <name val="Arial"/>
      <family val="2"/>
    </font>
    <font>
      <b/>
      <sz val="9"/>
      <color rgb="FF632523"/>
      <name val="Arial"/>
      <family val="2"/>
    </font>
    <font>
      <b/>
      <sz val="10"/>
      <name val="AL-Mohanad Bold"/>
      <charset val="178"/>
    </font>
    <font>
      <sz val="10"/>
      <name val="AL-Mohanad Bold"/>
      <charset val="178"/>
    </font>
    <font>
      <b/>
      <sz val="11"/>
      <name val="Times New Roman"/>
      <family val="1"/>
    </font>
    <font>
      <b/>
      <sz val="10"/>
      <color theme="5" tint="-0.499984740745262"/>
      <name val="Times New Roman"/>
      <family val="1"/>
    </font>
    <font>
      <b/>
      <sz val="9"/>
      <color theme="5" tint="-0.499984740745262"/>
      <name val="Cambria"/>
      <family val="1"/>
      <scheme val="major"/>
    </font>
    <font>
      <b/>
      <sz val="9"/>
      <color theme="5" tint="-0.499984740745262"/>
      <name val="Times New Roman"/>
      <family val="1"/>
    </font>
    <font>
      <sz val="10"/>
      <color theme="5" tint="-0.499984740745262"/>
      <name val="Arial"/>
      <family val="2"/>
    </font>
    <font>
      <b/>
      <sz val="12"/>
      <color theme="5" tint="-0.499984740745262"/>
      <name val="Arial"/>
      <family val="2"/>
    </font>
    <font>
      <sz val="12"/>
      <name val="Simplified Arabic"/>
      <family val="1"/>
    </font>
    <font>
      <sz val="11"/>
      <color rgb="FF9C6500"/>
      <name val="Calibri"/>
      <family val="2"/>
      <scheme val="minor"/>
    </font>
    <font>
      <sz val="12"/>
      <color rgb="FFFFEB9C"/>
      <name val="Simplified Arabic"/>
      <family val="1"/>
    </font>
    <font>
      <b/>
      <vertAlign val="superscript"/>
      <sz val="1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D403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64"/>
      </top>
      <bottom style="double">
        <color theme="1"/>
      </bottom>
      <diagonal/>
    </border>
    <border>
      <left/>
      <right/>
      <top style="hair">
        <color rgb="FFB2B2B2"/>
      </top>
      <bottom style="medium">
        <color indexed="64"/>
      </bottom>
      <diagonal/>
    </border>
    <border>
      <left/>
      <right/>
      <top style="hair">
        <color rgb="FFB2B2B2"/>
      </top>
      <bottom style="thin">
        <color indexed="64"/>
      </bottom>
      <diagonal/>
    </border>
    <border>
      <left/>
      <right/>
      <top/>
      <bottom style="thin">
        <color rgb="FFB2B2B2"/>
      </bottom>
      <diagonal/>
    </border>
    <border>
      <left/>
      <right/>
      <top style="thin">
        <color rgb="FFB2B2B2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0" fontId="21" fillId="0" borderId="0"/>
    <xf numFmtId="167" fontId="21" fillId="0" borderId="0" applyFont="0" applyFill="0" applyBorder="0" applyAlignment="0" applyProtection="0"/>
    <xf numFmtId="0" fontId="36" fillId="7" borderId="0" applyNumberFormat="0" applyBorder="0" applyAlignment="0" applyProtection="0"/>
    <xf numFmtId="0" fontId="35" fillId="8" borderId="23" applyNumberFormat="0" applyFont="0" applyAlignment="0" applyProtection="0"/>
    <xf numFmtId="43" fontId="3" fillId="0" borderId="0" applyFont="0" applyFill="0" applyBorder="0" applyAlignment="0" applyProtection="0"/>
  </cellStyleXfs>
  <cellXfs count="526">
    <xf numFmtId="0" fontId="0" fillId="0" borderId="0" xfId="0"/>
    <xf numFmtId="0" fontId="2" fillId="0" borderId="0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 readingOrder="2"/>
    </xf>
    <xf numFmtId="0" fontId="2" fillId="0" borderId="7" xfId="0" applyFont="1" applyBorder="1" applyAlignment="1">
      <alignment vertical="center" wrapText="1" readingOrder="2"/>
    </xf>
    <xf numFmtId="0" fontId="2" fillId="0" borderId="5" xfId="0" applyFont="1" applyBorder="1" applyAlignment="1">
      <alignment vertical="center" wrapText="1" readingOrder="2"/>
    </xf>
    <xf numFmtId="0" fontId="2" fillId="0" borderId="3" xfId="0" applyFont="1" applyBorder="1" applyAlignment="1">
      <alignment vertical="center" wrapText="1" readingOrder="2"/>
    </xf>
    <xf numFmtId="0" fontId="2" fillId="0" borderId="8" xfId="0" applyFont="1" applyBorder="1" applyAlignment="1">
      <alignment vertical="center" wrapText="1" readingOrder="2"/>
    </xf>
    <xf numFmtId="164" fontId="2" fillId="0" borderId="2" xfId="0" applyNumberFormat="1" applyFont="1" applyBorder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11" xfId="0" applyFont="1" applyBorder="1" applyAlignment="1">
      <alignment vertical="center" wrapText="1" readingOrder="2"/>
    </xf>
    <xf numFmtId="165" fontId="2" fillId="0" borderId="2" xfId="2" applyNumberFormat="1" applyFont="1" applyBorder="1" applyAlignment="1">
      <alignment horizontal="right" vertical="center" wrapText="1" readingOrder="1"/>
    </xf>
    <xf numFmtId="165" fontId="2" fillId="0" borderId="3" xfId="2" applyNumberFormat="1" applyFont="1" applyBorder="1" applyAlignment="1">
      <alignment horizontal="right" vertical="center" wrapText="1" readingOrder="1"/>
    </xf>
    <xf numFmtId="165" fontId="2" fillId="0" borderId="5" xfId="2" applyNumberFormat="1" applyFont="1" applyBorder="1" applyAlignment="1">
      <alignment horizontal="right" vertical="center" wrapText="1" readingOrder="1"/>
    </xf>
    <xf numFmtId="164" fontId="2" fillId="0" borderId="8" xfId="0" applyNumberFormat="1" applyFont="1" applyBorder="1" applyAlignment="1">
      <alignment vertical="center" wrapText="1" readingOrder="2"/>
    </xf>
    <xf numFmtId="164" fontId="2" fillId="0" borderId="0" xfId="0" applyNumberFormat="1" applyFont="1" applyBorder="1" applyAlignment="1">
      <alignment vertical="center" wrapText="1" readingOrder="2"/>
    </xf>
    <xf numFmtId="164" fontId="2" fillId="0" borderId="11" xfId="0" applyNumberFormat="1" applyFont="1" applyBorder="1" applyAlignment="1">
      <alignment vertical="center" wrapText="1" readingOrder="2"/>
    </xf>
    <xf numFmtId="0" fontId="4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vertical="center" wrapText="1" readingOrder="2"/>
    </xf>
    <xf numFmtId="1" fontId="2" fillId="0" borderId="2" xfId="0" applyNumberFormat="1" applyFont="1" applyBorder="1" applyAlignment="1">
      <alignment horizontal="right"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readingOrder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wrapText="1"/>
    </xf>
    <xf numFmtId="0" fontId="4" fillId="0" borderId="0" xfId="0" applyFont="1" applyBorder="1" applyAlignment="1">
      <alignment horizontal="right" vertical="center" readingOrder="2"/>
    </xf>
    <xf numFmtId="0" fontId="6" fillId="0" borderId="0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 readingOrder="2"/>
    </xf>
    <xf numFmtId="0" fontId="4" fillId="0" borderId="6" xfId="0" applyFont="1" applyBorder="1" applyAlignment="1">
      <alignment horizontal="right" vertical="center" readingOrder="2"/>
    </xf>
    <xf numFmtId="0" fontId="6" fillId="0" borderId="6" xfId="0" applyFont="1" applyBorder="1" applyAlignment="1">
      <alignment horizontal="center" vertical="center" wrapText="1" readingOrder="2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 readingOrder="2"/>
    </xf>
    <xf numFmtId="3" fontId="2" fillId="0" borderId="3" xfId="0" applyNumberFormat="1" applyFont="1" applyBorder="1" applyAlignment="1">
      <alignment vertical="center" wrapText="1" readingOrder="2"/>
    </xf>
    <xf numFmtId="3" fontId="2" fillId="0" borderId="2" xfId="0" applyNumberFormat="1" applyFont="1" applyBorder="1" applyAlignment="1">
      <alignment vertical="center" wrapText="1" readingOrder="2"/>
    </xf>
    <xf numFmtId="0" fontId="11" fillId="0" borderId="0" xfId="0" applyFont="1" applyBorder="1" applyAlignment="1">
      <alignment vertical="center" readingOrder="2"/>
    </xf>
    <xf numFmtId="0" fontId="12" fillId="0" borderId="0" xfId="0" applyFont="1" applyBorder="1" applyAlignment="1">
      <alignment horizontal="right" vertical="center" wrapText="1"/>
    </xf>
    <xf numFmtId="0" fontId="15" fillId="0" borderId="0" xfId="0" applyFont="1"/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readingOrder="2"/>
    </xf>
    <xf numFmtId="166" fontId="2" fillId="0" borderId="9" xfId="0" applyNumberFormat="1" applyFont="1" applyBorder="1" applyAlignment="1">
      <alignment horizontal="left" vertical="center" wrapText="1" readingOrder="1"/>
    </xf>
    <xf numFmtId="0" fontId="6" fillId="4" borderId="0" xfId="0" applyFont="1" applyFill="1" applyAlignment="1">
      <alignment vertical="center"/>
    </xf>
    <xf numFmtId="0" fontId="1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readingOrder="2"/>
    </xf>
    <xf numFmtId="0" fontId="12" fillId="0" borderId="0" xfId="0" applyFont="1" applyBorder="1" applyAlignment="1">
      <alignment vertical="center" readingOrder="2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 readingOrder="2"/>
    </xf>
    <xf numFmtId="0" fontId="12" fillId="0" borderId="0" xfId="0" applyFont="1" applyBorder="1" applyAlignment="1">
      <alignment horizontal="right" vertical="center" wrapText="1" readingOrder="2"/>
    </xf>
    <xf numFmtId="0" fontId="12" fillId="0" borderId="0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 readingOrder="2"/>
    </xf>
    <xf numFmtId="0" fontId="10" fillId="0" borderId="2" xfId="0" applyFont="1" applyBorder="1" applyAlignment="1">
      <alignment horizontal="right" vertical="center" wrapText="1" readingOrder="2"/>
    </xf>
    <xf numFmtId="0" fontId="10" fillId="0" borderId="1" xfId="0" applyFont="1" applyBorder="1" applyAlignment="1">
      <alignment horizontal="right" vertical="center" wrapText="1" readingOrder="2"/>
    </xf>
    <xf numFmtId="0" fontId="10" fillId="0" borderId="7" xfId="0" applyFont="1" applyBorder="1" applyAlignment="1">
      <alignment horizontal="right" vertical="center" wrapText="1" readingOrder="2"/>
    </xf>
    <xf numFmtId="0" fontId="16" fillId="0" borderId="2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6" fillId="0" borderId="5" xfId="0" applyFont="1" applyBorder="1" applyAlignment="1">
      <alignment horizontal="right" vertical="center" wrapText="1" readingOrder="2"/>
    </xf>
    <xf numFmtId="0" fontId="16" fillId="0" borderId="2" xfId="0" applyFont="1" applyBorder="1" applyAlignment="1">
      <alignment horizontal="right" vertical="center" wrapText="1" readingOrder="2"/>
    </xf>
    <xf numFmtId="0" fontId="16" fillId="0" borderId="3" xfId="0" applyFont="1" applyBorder="1" applyAlignment="1">
      <alignment horizontal="right" vertical="center" wrapText="1" readingOrder="2"/>
    </xf>
    <xf numFmtId="0" fontId="16" fillId="0" borderId="8" xfId="0" applyFont="1" applyBorder="1" applyAlignment="1">
      <alignment vertical="center" wrapText="1" readingOrder="2"/>
    </xf>
    <xf numFmtId="0" fontId="16" fillId="0" borderId="2" xfId="0" applyFont="1" applyBorder="1" applyAlignment="1">
      <alignment vertical="center" wrapText="1" readingOrder="2"/>
    </xf>
    <xf numFmtId="0" fontId="16" fillId="0" borderId="3" xfId="0" applyFont="1" applyBorder="1" applyAlignment="1">
      <alignment vertical="center" wrapText="1" readingOrder="2"/>
    </xf>
    <xf numFmtId="0" fontId="16" fillId="0" borderId="11" xfId="0" applyFont="1" applyBorder="1" applyAlignment="1">
      <alignment vertical="center" wrapText="1" readingOrder="2"/>
    </xf>
    <xf numFmtId="0" fontId="16" fillId="0" borderId="0" xfId="0" applyFont="1" applyBorder="1" applyAlignment="1">
      <alignment vertical="center" wrapText="1" readingOrder="2"/>
    </xf>
    <xf numFmtId="0" fontId="16" fillId="0" borderId="9" xfId="0" applyFont="1" applyBorder="1" applyAlignment="1">
      <alignment vertical="center" wrapText="1" readingOrder="2"/>
    </xf>
    <xf numFmtId="0" fontId="6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left" vertical="center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7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vertical="center" wrapText="1" readingOrder="1"/>
    </xf>
    <xf numFmtId="0" fontId="2" fillId="0" borderId="3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vertical="center" wrapText="1" readingOrder="1"/>
    </xf>
    <xf numFmtId="0" fontId="2" fillId="0" borderId="3" xfId="0" applyFont="1" applyBorder="1" applyAlignment="1">
      <alignment vertical="center" wrapText="1" readingOrder="1"/>
    </xf>
    <xf numFmtId="0" fontId="2" fillId="0" borderId="7" xfId="0" applyFont="1" applyBorder="1" applyAlignment="1">
      <alignment vertical="center" wrapText="1" readingOrder="1"/>
    </xf>
    <xf numFmtId="0" fontId="2" fillId="0" borderId="4" xfId="0" applyFont="1" applyBorder="1" applyAlignment="1">
      <alignment horizontal="left" vertical="center" wrapText="1" readingOrder="1"/>
    </xf>
    <xf numFmtId="164" fontId="2" fillId="3" borderId="11" xfId="0" applyNumberFormat="1" applyFont="1" applyFill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vertical="center" wrapText="1" readingOrder="1"/>
    </xf>
    <xf numFmtId="0" fontId="6" fillId="0" borderId="0" xfId="0" applyFont="1" applyAlignment="1">
      <alignment vertical="center" wrapText="1"/>
    </xf>
    <xf numFmtId="0" fontId="12" fillId="0" borderId="0" xfId="0" applyFont="1" applyBorder="1" applyAlignment="1">
      <alignment horizontal="right" vertical="center" wrapText="1" readingOrder="2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2" fontId="0" fillId="0" borderId="12" xfId="0" applyNumberFormat="1" applyBorder="1" applyAlignment="1">
      <alignment horizontal="center" vertical="center"/>
    </xf>
    <xf numFmtId="2" fontId="2" fillId="0" borderId="0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2" fontId="2" fillId="0" borderId="21" xfId="0" applyNumberFormat="1" applyFont="1" applyBorder="1" applyAlignment="1">
      <alignment horizontal="right" vertical="center"/>
    </xf>
    <xf numFmtId="2" fontId="2" fillId="0" borderId="15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2" xfId="0" applyNumberFormat="1" applyFont="1" applyBorder="1" applyAlignment="1">
      <alignment horizontal="right" vertical="center"/>
    </xf>
    <xf numFmtId="2" fontId="2" fillId="0" borderId="14" xfId="0" applyNumberFormat="1" applyFont="1" applyBorder="1" applyAlignment="1">
      <alignment horizontal="right" vertical="center"/>
    </xf>
    <xf numFmtId="2" fontId="2" fillId="0" borderId="16" xfId="0" applyNumberFormat="1" applyFont="1" applyBorder="1" applyAlignment="1">
      <alignment horizontal="right" vertical="center"/>
    </xf>
    <xf numFmtId="2" fontId="2" fillId="0" borderId="17" xfId="0" applyNumberFormat="1" applyFont="1" applyBorder="1" applyAlignment="1">
      <alignment horizontal="right" vertical="center"/>
    </xf>
    <xf numFmtId="2" fontId="2" fillId="0" borderId="19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 wrapText="1" readingOrder="2"/>
    </xf>
    <xf numFmtId="0" fontId="12" fillId="0" borderId="0" xfId="0" applyFont="1" applyBorder="1" applyAlignment="1">
      <alignment horizontal="right" vertical="center" wrapText="1"/>
    </xf>
    <xf numFmtId="0" fontId="23" fillId="0" borderId="0" xfId="3"/>
    <xf numFmtId="0" fontId="16" fillId="0" borderId="0" xfId="3" applyFont="1" applyAlignment="1">
      <alignment horizontal="center"/>
    </xf>
    <xf numFmtId="0" fontId="23" fillId="0" borderId="8" xfId="3" applyBorder="1"/>
    <xf numFmtId="0" fontId="16" fillId="0" borderId="8" xfId="3" applyFont="1" applyBorder="1" applyAlignment="1">
      <alignment horizontal="left"/>
    </xf>
    <xf numFmtId="0" fontId="16" fillId="0" borderId="8" xfId="3" applyFont="1" applyBorder="1"/>
    <xf numFmtId="0" fontId="23" fillId="0" borderId="8" xfId="3" applyBorder="1" applyAlignment="1">
      <alignment horizontal="center"/>
    </xf>
    <xf numFmtId="0" fontId="16" fillId="0" borderId="0" xfId="3" applyFont="1" applyBorder="1" applyAlignment="1">
      <alignment horizontal="right" vertical="center" wrapText="1"/>
    </xf>
    <xf numFmtId="0" fontId="23" fillId="0" borderId="0" xfId="3" applyBorder="1"/>
    <xf numFmtId="0" fontId="23" fillId="0" borderId="0" xfId="3" applyBorder="1" applyAlignment="1">
      <alignment horizontal="right" vertical="center"/>
    </xf>
    <xf numFmtId="0" fontId="26" fillId="0" borderId="0" xfId="3" applyFont="1" applyFill="1" applyAlignment="1">
      <alignment vertical="center" wrapText="1"/>
    </xf>
    <xf numFmtId="0" fontId="26" fillId="0" borderId="0" xfId="3" applyFont="1" applyFill="1" applyAlignment="1">
      <alignment horizontal="right" vertical="center" wrapText="1"/>
    </xf>
    <xf numFmtId="0" fontId="26" fillId="0" borderId="0" xfId="3" applyFont="1" applyAlignment="1">
      <alignment vertical="center" wrapText="1" readingOrder="2"/>
    </xf>
    <xf numFmtId="0" fontId="21" fillId="0" borderId="0" xfId="3" applyFont="1"/>
    <xf numFmtId="1" fontId="27" fillId="0" borderId="0" xfId="3" applyNumberFormat="1" applyFont="1"/>
    <xf numFmtId="0" fontId="28" fillId="0" borderId="0" xfId="3" applyFont="1"/>
    <xf numFmtId="0" fontId="2" fillId="2" borderId="7" xfId="3" applyFont="1" applyFill="1" applyBorder="1" applyAlignment="1">
      <alignment horizontal="left" vertical="center" wrapText="1"/>
    </xf>
    <xf numFmtId="0" fontId="20" fillId="3" borderId="7" xfId="3" applyFont="1" applyFill="1" applyBorder="1" applyAlignment="1">
      <alignment vertical="center" wrapText="1"/>
    </xf>
    <xf numFmtId="0" fontId="16" fillId="3" borderId="7" xfId="3" applyFont="1" applyFill="1" applyBorder="1" applyAlignment="1">
      <alignment horizontal="right" vertical="center" wrapText="1"/>
    </xf>
    <xf numFmtId="0" fontId="2" fillId="2" borderId="3" xfId="3" applyFont="1" applyFill="1" applyBorder="1" applyAlignment="1">
      <alignment horizontal="left" vertical="center" wrapText="1"/>
    </xf>
    <xf numFmtId="0" fontId="20" fillId="3" borderId="2" xfId="3" applyFont="1" applyFill="1" applyBorder="1" applyAlignment="1">
      <alignment vertical="center" wrapText="1"/>
    </xf>
    <xf numFmtId="0" fontId="16" fillId="3" borderId="2" xfId="3" applyFont="1" applyFill="1" applyBorder="1" applyAlignment="1">
      <alignment horizontal="right" vertical="center" wrapText="1"/>
    </xf>
    <xf numFmtId="0" fontId="2" fillId="0" borderId="2" xfId="3" applyFont="1" applyBorder="1" applyAlignment="1">
      <alignment horizontal="left" vertical="center" wrapText="1" readingOrder="2"/>
    </xf>
    <xf numFmtId="0" fontId="20" fillId="3" borderId="1" xfId="3" applyFont="1" applyFill="1" applyBorder="1" applyAlignment="1">
      <alignment vertical="center" wrapText="1"/>
    </xf>
    <xf numFmtId="0" fontId="20" fillId="3" borderId="3" xfId="3" applyFont="1" applyFill="1" applyBorder="1" applyAlignment="1">
      <alignment vertical="center" wrapText="1"/>
    </xf>
    <xf numFmtId="1" fontId="27" fillId="0" borderId="0" xfId="3" applyNumberFormat="1" applyFont="1" applyAlignment="1">
      <alignment horizontal="left" indent="3"/>
    </xf>
    <xf numFmtId="1" fontId="27" fillId="0" borderId="0" xfId="4" applyNumberFormat="1" applyFont="1"/>
    <xf numFmtId="0" fontId="2" fillId="2" borderId="5" xfId="3" applyFont="1" applyFill="1" applyBorder="1" applyAlignment="1">
      <alignment horizontal="left" vertical="center" wrapText="1"/>
    </xf>
    <xf numFmtId="0" fontId="16" fillId="3" borderId="5" xfId="3" applyFont="1" applyFill="1" applyBorder="1" applyAlignment="1">
      <alignment horizontal="right" vertical="center" wrapText="1"/>
    </xf>
    <xf numFmtId="0" fontId="16" fillId="0" borderId="5" xfId="3" applyFont="1" applyBorder="1" applyAlignment="1">
      <alignment horizontal="right" vertical="center" wrapText="1"/>
    </xf>
    <xf numFmtId="0" fontId="20" fillId="3" borderId="4" xfId="3" applyFont="1" applyFill="1" applyBorder="1" applyAlignment="1">
      <alignment vertical="center" wrapText="1"/>
    </xf>
    <xf numFmtId="0" fontId="16" fillId="3" borderId="4" xfId="3" applyFont="1" applyFill="1" applyBorder="1" applyAlignment="1">
      <alignment horizontal="right" vertical="center" wrapText="1"/>
    </xf>
    <xf numFmtId="0" fontId="2" fillId="3" borderId="3" xfId="3" applyFont="1" applyFill="1" applyBorder="1" applyAlignment="1">
      <alignment horizontal="left" vertical="center" wrapText="1"/>
    </xf>
    <xf numFmtId="0" fontId="16" fillId="3" borderId="2" xfId="3" applyFont="1" applyFill="1" applyBorder="1" applyAlignment="1">
      <alignment vertical="center" wrapText="1"/>
    </xf>
    <xf numFmtId="2" fontId="28" fillId="0" borderId="0" xfId="3" applyNumberFormat="1" applyFont="1" applyAlignment="1">
      <alignment horizontal="right" vertical="center"/>
    </xf>
    <xf numFmtId="0" fontId="28" fillId="0" borderId="0" xfId="3" applyFont="1" applyAlignment="1">
      <alignment vertical="center"/>
    </xf>
    <xf numFmtId="0" fontId="20" fillId="3" borderId="0" xfId="3" applyFont="1" applyFill="1" applyBorder="1" applyAlignment="1">
      <alignment vertical="center" wrapText="1"/>
    </xf>
    <xf numFmtId="0" fontId="28" fillId="0" borderId="0" xfId="3" applyFont="1" applyAlignment="1">
      <alignment vertical="center" wrapText="1"/>
    </xf>
    <xf numFmtId="0" fontId="2" fillId="2" borderId="0" xfId="3" applyFont="1" applyFill="1" applyBorder="1" applyAlignment="1">
      <alignment horizontal="left" vertical="center" wrapText="1"/>
    </xf>
    <xf numFmtId="0" fontId="16" fillId="0" borderId="1" xfId="3" applyFont="1" applyBorder="1" applyAlignment="1">
      <alignment horizontal="right" vertical="center" wrapText="1"/>
    </xf>
    <xf numFmtId="2" fontId="27" fillId="0" borderId="0" xfId="3" applyNumberFormat="1" applyFont="1"/>
    <xf numFmtId="0" fontId="2" fillId="2" borderId="6" xfId="3" applyFont="1" applyFill="1" applyBorder="1" applyAlignment="1">
      <alignment horizontal="left" vertical="center"/>
    </xf>
    <xf numFmtId="0" fontId="16" fillId="0" borderId="4" xfId="3" applyFont="1" applyBorder="1" applyAlignment="1">
      <alignment horizontal="right" vertical="center" wrapText="1"/>
    </xf>
    <xf numFmtId="168" fontId="27" fillId="0" borderId="0" xfId="3" applyNumberFormat="1" applyFont="1"/>
    <xf numFmtId="0" fontId="2" fillId="2" borderId="2" xfId="3" applyFont="1" applyFill="1" applyBorder="1" applyAlignment="1">
      <alignment horizontal="left" vertical="center" wrapText="1"/>
    </xf>
    <xf numFmtId="0" fontId="16" fillId="0" borderId="2" xfId="3" applyFont="1" applyBorder="1" applyAlignment="1">
      <alignment horizontal="right" vertical="center" wrapText="1"/>
    </xf>
    <xf numFmtId="168" fontId="28" fillId="0" borderId="0" xfId="3" applyNumberFormat="1" applyFont="1"/>
    <xf numFmtId="2" fontId="27" fillId="0" borderId="0" xfId="4" applyNumberFormat="1" applyFont="1"/>
    <xf numFmtId="0" fontId="28" fillId="0" borderId="0" xfId="3" applyFont="1" applyAlignment="1">
      <alignment horizontal="center"/>
    </xf>
    <xf numFmtId="0" fontId="16" fillId="0" borderId="0" xfId="3" applyFont="1"/>
    <xf numFmtId="0" fontId="24" fillId="0" borderId="10" xfId="3" applyFont="1" applyBorder="1" applyAlignment="1">
      <alignment horizontal="center" vertical="center" wrapText="1"/>
    </xf>
    <xf numFmtId="0" fontId="24" fillId="0" borderId="10" xfId="3" applyFont="1" applyBorder="1" applyAlignment="1">
      <alignment vertical="center" wrapText="1"/>
    </xf>
    <xf numFmtId="0" fontId="14" fillId="0" borderId="0" xfId="3" applyFont="1" applyFill="1" applyBorder="1" applyAlignment="1">
      <alignment vertical="center" wrapText="1"/>
    </xf>
    <xf numFmtId="0" fontId="14" fillId="0" borderId="10" xfId="3" applyFont="1" applyFill="1" applyBorder="1" applyAlignment="1">
      <alignment vertical="center" wrapText="1"/>
    </xf>
    <xf numFmtId="0" fontId="21" fillId="0" borderId="0" xfId="3" applyFont="1" applyAlignment="1">
      <alignment readingOrder="2"/>
    </xf>
    <xf numFmtId="0" fontId="20" fillId="3" borderId="6" xfId="3" applyFont="1" applyFill="1" applyBorder="1" applyAlignment="1">
      <alignment vertical="center" wrapText="1"/>
    </xf>
    <xf numFmtId="0" fontId="2" fillId="0" borderId="1" xfId="3" applyFont="1" applyBorder="1" applyAlignment="1">
      <alignment horizontal="left" vertical="center" wrapText="1"/>
    </xf>
    <xf numFmtId="0" fontId="24" fillId="0" borderId="8" xfId="3" applyFont="1" applyBorder="1" applyAlignment="1">
      <alignment horizontal="right" vertical="center" wrapText="1"/>
    </xf>
    <xf numFmtId="0" fontId="16" fillId="3" borderId="1" xfId="3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vertical="center"/>
    </xf>
    <xf numFmtId="2" fontId="20" fillId="3" borderId="1" xfId="3" applyNumberFormat="1" applyFont="1" applyFill="1" applyBorder="1" applyAlignment="1">
      <alignment vertical="center" wrapText="1"/>
    </xf>
    <xf numFmtId="2" fontId="20" fillId="3" borderId="2" xfId="3" applyNumberFormat="1" applyFont="1" applyFill="1" applyBorder="1" applyAlignment="1">
      <alignment vertical="center" wrapText="1"/>
    </xf>
    <xf numFmtId="2" fontId="20" fillId="3" borderId="6" xfId="3" applyNumberFormat="1" applyFont="1" applyFill="1" applyBorder="1" applyAlignment="1">
      <alignment vertical="center" wrapText="1"/>
    </xf>
    <xf numFmtId="2" fontId="20" fillId="3" borderId="0" xfId="3" applyNumberFormat="1" applyFont="1" applyFill="1" applyBorder="1" applyAlignment="1">
      <alignment vertical="center" wrapText="1"/>
    </xf>
    <xf numFmtId="2" fontId="20" fillId="3" borderId="3" xfId="3" applyNumberFormat="1" applyFont="1" applyFill="1" applyBorder="1" applyAlignment="1">
      <alignment vertical="center" wrapText="1"/>
    </xf>
    <xf numFmtId="2" fontId="20" fillId="3" borderId="4" xfId="3" applyNumberFormat="1" applyFont="1" applyFill="1" applyBorder="1" applyAlignment="1">
      <alignment vertical="center" wrapText="1"/>
    </xf>
    <xf numFmtId="2" fontId="20" fillId="3" borderId="7" xfId="3" applyNumberFormat="1" applyFont="1" applyFill="1" applyBorder="1" applyAlignment="1">
      <alignment vertical="center" wrapText="1"/>
    </xf>
    <xf numFmtId="0" fontId="16" fillId="0" borderId="8" xfId="3" applyFont="1" applyBorder="1" applyAlignment="1">
      <alignment horizontal="right"/>
    </xf>
    <xf numFmtId="0" fontId="21" fillId="0" borderId="0" xfId="5"/>
    <xf numFmtId="0" fontId="16" fillId="0" borderId="0" xfId="5" applyFont="1" applyAlignment="1">
      <alignment horizontal="center"/>
    </xf>
    <xf numFmtId="0" fontId="24" fillId="0" borderId="8" xfId="5" applyFont="1" applyBorder="1" applyAlignment="1">
      <alignment horizontal="right" vertical="center" wrapText="1"/>
    </xf>
    <xf numFmtId="0" fontId="24" fillId="0" borderId="8" xfId="5" applyFont="1" applyBorder="1" applyAlignment="1">
      <alignment horizontal="center" vertical="center" wrapText="1"/>
    </xf>
    <xf numFmtId="0" fontId="25" fillId="0" borderId="0" xfId="5" applyFont="1" applyBorder="1" applyAlignment="1">
      <alignment horizontal="left" vertical="center" wrapText="1" readingOrder="1"/>
    </xf>
    <xf numFmtId="0" fontId="31" fillId="0" borderId="0" xfId="5" applyFont="1" applyBorder="1" applyAlignment="1">
      <alignment vertical="center" wrapText="1"/>
    </xf>
    <xf numFmtId="0" fontId="25" fillId="0" borderId="0" xfId="5" applyFont="1" applyBorder="1" applyAlignment="1">
      <alignment horizontal="right" vertical="center" wrapText="1"/>
    </xf>
    <xf numFmtId="0" fontId="32" fillId="0" borderId="0" xfId="5" applyFont="1" applyBorder="1" applyAlignment="1">
      <alignment horizontal="center" vertical="center" wrapText="1"/>
    </xf>
    <xf numFmtId="0" fontId="32" fillId="0" borderId="0" xfId="5" applyFont="1" applyBorder="1" applyAlignment="1">
      <alignment vertical="center" wrapText="1"/>
    </xf>
    <xf numFmtId="0" fontId="33" fillId="0" borderId="0" xfId="5" applyFont="1" applyBorder="1"/>
    <xf numFmtId="0" fontId="25" fillId="0" borderId="0" xfId="5" applyFont="1" applyBorder="1" applyAlignment="1">
      <alignment horizontal="center" vertical="center" wrapText="1"/>
    </xf>
    <xf numFmtId="0" fontId="33" fillId="0" borderId="0" xfId="5" applyFont="1"/>
    <xf numFmtId="0" fontId="26" fillId="0" borderId="0" xfId="5" applyFont="1" applyAlignment="1">
      <alignment horizontal="right" vertical="center" wrapText="1"/>
    </xf>
    <xf numFmtId="0" fontId="30" fillId="0" borderId="0" xfId="5" applyFont="1" applyAlignment="1">
      <alignment horizontal="left" vertical="center" wrapText="1" readingOrder="1"/>
    </xf>
    <xf numFmtId="0" fontId="26" fillId="0" borderId="0" xfId="5" applyFont="1" applyFill="1" applyAlignment="1">
      <alignment horizontal="right" vertical="center" wrapText="1" readingOrder="2"/>
    </xf>
    <xf numFmtId="0" fontId="21" fillId="6" borderId="0" xfId="5" applyFill="1"/>
    <xf numFmtId="0" fontId="2" fillId="0" borderId="3" xfId="5" applyFont="1" applyBorder="1" applyAlignment="1">
      <alignment horizontal="left" vertical="center" wrapText="1" readingOrder="1"/>
    </xf>
    <xf numFmtId="170" fontId="2" fillId="0" borderId="0" xfId="6" applyNumberFormat="1" applyFont="1" applyBorder="1" applyAlignment="1">
      <alignment vertical="center" wrapText="1"/>
    </xf>
    <xf numFmtId="170" fontId="2" fillId="0" borderId="0" xfId="6" applyNumberFormat="1" applyFont="1" applyFill="1" applyBorder="1" applyAlignment="1">
      <alignment vertical="center" wrapText="1"/>
    </xf>
    <xf numFmtId="0" fontId="16" fillId="0" borderId="3" xfId="5" applyFont="1" applyBorder="1" applyAlignment="1">
      <alignment horizontal="right" vertical="center" wrapText="1"/>
    </xf>
    <xf numFmtId="0" fontId="2" fillId="0" borderId="2" xfId="5" applyFont="1" applyBorder="1" applyAlignment="1">
      <alignment horizontal="left" vertical="center" wrapText="1" readingOrder="1"/>
    </xf>
    <xf numFmtId="169" fontId="2" fillId="0" borderId="2" xfId="6" applyNumberFormat="1" applyFont="1" applyFill="1" applyBorder="1" applyAlignment="1">
      <alignment vertical="center" wrapText="1"/>
    </xf>
    <xf numFmtId="170" fontId="2" fillId="0" borderId="2" xfId="6" applyNumberFormat="1" applyFont="1" applyFill="1" applyBorder="1" applyAlignment="1">
      <alignment vertical="center" wrapText="1"/>
    </xf>
    <xf numFmtId="0" fontId="16" fillId="0" borderId="2" xfId="5" applyFont="1" applyBorder="1" applyAlignment="1">
      <alignment horizontal="right" vertical="center" wrapText="1"/>
    </xf>
    <xf numFmtId="0" fontId="2" fillId="0" borderId="1" xfId="5" applyFont="1" applyBorder="1" applyAlignment="1">
      <alignment horizontal="left" vertical="center" wrapText="1" readingOrder="1"/>
    </xf>
    <xf numFmtId="0" fontId="2" fillId="0" borderId="0" xfId="5" applyFont="1" applyBorder="1" applyAlignment="1">
      <alignment horizontal="left" vertical="center" wrapText="1" readingOrder="1"/>
    </xf>
    <xf numFmtId="0" fontId="29" fillId="0" borderId="0" xfId="5" applyFont="1" applyFill="1" applyBorder="1" applyAlignment="1">
      <alignment horizontal="left" vertical="center" wrapText="1" readingOrder="1"/>
    </xf>
    <xf numFmtId="0" fontId="24" fillId="0" borderId="0" xfId="5" applyFont="1" applyBorder="1" applyAlignment="1">
      <alignment horizontal="center" vertical="center"/>
    </xf>
    <xf numFmtId="0" fontId="21" fillId="0" borderId="0" xfId="5" applyBorder="1"/>
    <xf numFmtId="0" fontId="17" fillId="0" borderId="0" xfId="5" applyFont="1" applyFill="1" applyBorder="1" applyAlignment="1">
      <alignment horizontal="center" vertical="center" wrapText="1"/>
    </xf>
    <xf numFmtId="0" fontId="34" fillId="0" borderId="0" xfId="5" applyFont="1" applyBorder="1" applyAlignment="1">
      <alignment horizontal="center" vertical="center" wrapText="1"/>
    </xf>
    <xf numFmtId="0" fontId="34" fillId="0" borderId="0" xfId="5" applyFont="1" applyBorder="1" applyAlignment="1">
      <alignment horizontal="right" vertical="center" wrapText="1"/>
    </xf>
    <xf numFmtId="0" fontId="29" fillId="0" borderId="0" xfId="5" applyFont="1" applyBorder="1" applyAlignment="1">
      <alignment horizontal="right" vertical="center" wrapText="1" readingOrder="1"/>
    </xf>
    <xf numFmtId="0" fontId="16" fillId="0" borderId="0" xfId="5" applyFont="1" applyBorder="1" applyAlignment="1">
      <alignment horizontal="left" vertical="center"/>
    </xf>
    <xf numFmtId="0" fontId="17" fillId="0" borderId="0" xfId="5" applyFont="1" applyAlignment="1">
      <alignment vertical="center" wrapText="1"/>
    </xf>
    <xf numFmtId="0" fontId="21" fillId="0" borderId="0" xfId="5" applyFont="1"/>
    <xf numFmtId="0" fontId="14" fillId="0" borderId="0" xfId="5" applyFont="1" applyAlignment="1">
      <alignment vertical="center" wrapText="1"/>
    </xf>
    <xf numFmtId="0" fontId="30" fillId="0" borderId="0" xfId="5" applyFont="1" applyAlignment="1">
      <alignment horizontal="left" vertical="center" wrapText="1" readingOrder="1"/>
    </xf>
    <xf numFmtId="0" fontId="17" fillId="0" borderId="0" xfId="5" applyFont="1" applyFill="1" applyBorder="1" applyAlignment="1">
      <alignment horizontal="center" vertical="center" wrapText="1"/>
    </xf>
    <xf numFmtId="0" fontId="24" fillId="0" borderId="8" xfId="5" applyFont="1" applyBorder="1" applyAlignment="1">
      <alignment horizontal="right" vertical="center" wrapText="1"/>
    </xf>
    <xf numFmtId="0" fontId="26" fillId="0" borderId="0" xfId="5" applyFont="1" applyAlignment="1">
      <alignment horizontal="right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25" fillId="0" borderId="0" xfId="5" applyFont="1" applyBorder="1" applyAlignment="1">
      <alignment horizontal="right" vertical="center" wrapText="1"/>
    </xf>
    <xf numFmtId="0" fontId="24" fillId="0" borderId="8" xfId="5" applyFont="1" applyBorder="1" applyAlignment="1">
      <alignment horizontal="right" vertical="center" wrapText="1"/>
    </xf>
    <xf numFmtId="0" fontId="26" fillId="0" borderId="0" xfId="5" applyFont="1" applyAlignment="1">
      <alignment horizontal="right" vertical="center" wrapText="1"/>
    </xf>
    <xf numFmtId="170" fontId="2" fillId="0" borderId="1" xfId="6" applyNumberFormat="1" applyFont="1" applyFill="1" applyBorder="1" applyAlignment="1">
      <alignment vertical="center" wrapText="1"/>
    </xf>
    <xf numFmtId="170" fontId="2" fillId="0" borderId="7" xfId="6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23" fillId="0" borderId="0" xfId="3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6" fillId="0" borderId="0" xfId="5" applyFont="1" applyBorder="1" applyAlignment="1">
      <alignment horizontal="right" vertical="center" wrapText="1"/>
    </xf>
    <xf numFmtId="170" fontId="2" fillId="0" borderId="7" xfId="6" applyNumberFormat="1" applyFont="1" applyBorder="1" applyAlignment="1">
      <alignment vertical="center" wrapText="1"/>
    </xf>
    <xf numFmtId="2" fontId="2" fillId="0" borderId="7" xfId="0" applyNumberFormat="1" applyFont="1" applyBorder="1" applyAlignment="1">
      <alignment horizontal="right" vertical="center"/>
    </xf>
    <xf numFmtId="2" fontId="22" fillId="0" borderId="2" xfId="0" applyNumberFormat="1" applyFont="1" applyBorder="1" applyAlignment="1">
      <alignment horizontal="right" vertical="center"/>
    </xf>
    <xf numFmtId="0" fontId="16" fillId="0" borderId="7" xfId="5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16" fillId="0" borderId="1" xfId="5" applyFont="1" applyBorder="1" applyAlignment="1">
      <alignment horizontal="right" vertical="center" wrapText="1"/>
    </xf>
    <xf numFmtId="2" fontId="22" fillId="0" borderId="1" xfId="0" applyNumberFormat="1" applyFont="1" applyBorder="1" applyAlignment="1">
      <alignment horizontal="right" vertical="center"/>
    </xf>
    <xf numFmtId="0" fontId="2" fillId="0" borderId="7" xfId="5" applyFont="1" applyBorder="1" applyAlignment="1">
      <alignment horizontal="left" vertical="center" wrapText="1" readingOrder="1"/>
    </xf>
    <xf numFmtId="1" fontId="2" fillId="0" borderId="7" xfId="0" applyNumberFormat="1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12" fillId="3" borderId="0" xfId="0" applyFont="1" applyFill="1" applyBorder="1" applyAlignment="1">
      <alignment horizontal="right" vertical="center" wrapText="1"/>
    </xf>
    <xf numFmtId="0" fontId="20" fillId="3" borderId="5" xfId="3" applyFont="1" applyFill="1" applyBorder="1" applyAlignment="1">
      <alignment horizontal="right" vertical="center" wrapText="1"/>
    </xf>
    <xf numFmtId="1" fontId="20" fillId="3" borderId="3" xfId="3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 readingOrder="2"/>
    </xf>
    <xf numFmtId="0" fontId="30" fillId="0" borderId="0" xfId="5" applyFont="1" applyAlignment="1">
      <alignment vertical="center" wrapText="1" readingOrder="1"/>
    </xf>
    <xf numFmtId="0" fontId="14" fillId="5" borderId="0" xfId="0" applyFont="1" applyFill="1" applyBorder="1" applyAlignment="1">
      <alignment vertical="center" wrapText="1" readingOrder="1"/>
    </xf>
    <xf numFmtId="170" fontId="2" fillId="0" borderId="3" xfId="6" applyNumberFormat="1" applyFont="1" applyFill="1" applyBorder="1" applyAlignment="1">
      <alignment vertical="center" wrapText="1"/>
    </xf>
    <xf numFmtId="170" fontId="2" fillId="0" borderId="3" xfId="6" applyNumberFormat="1" applyFont="1" applyBorder="1" applyAlignment="1">
      <alignment vertical="center" wrapText="1"/>
    </xf>
    <xf numFmtId="2" fontId="22" fillId="0" borderId="3" xfId="0" applyNumberFormat="1" applyFont="1" applyBorder="1" applyAlignment="1">
      <alignment horizontal="right" vertical="center"/>
    </xf>
    <xf numFmtId="2" fontId="2" fillId="0" borderId="3" xfId="0" applyNumberFormat="1" applyFont="1" applyBorder="1" applyAlignment="1">
      <alignment vertical="center"/>
    </xf>
    <xf numFmtId="2" fontId="19" fillId="8" borderId="11" xfId="8" applyNumberFormat="1" applyFont="1" applyBorder="1" applyAlignment="1">
      <alignment vertical="center" wrapText="1"/>
    </xf>
    <xf numFmtId="0" fontId="29" fillId="7" borderId="0" xfId="7" applyFont="1" applyBorder="1" applyAlignment="1">
      <alignment horizontal="right" vertical="center" wrapText="1" readingOrder="1"/>
    </xf>
    <xf numFmtId="0" fontId="12" fillId="0" borderId="0" xfId="0" applyFont="1" applyBorder="1" applyAlignment="1">
      <alignment horizontal="right" vertical="center" wrapText="1" readingOrder="2"/>
    </xf>
    <xf numFmtId="0" fontId="29" fillId="7" borderId="0" xfId="7" applyFont="1" applyBorder="1" applyAlignment="1">
      <alignment horizontal="right" readingOrder="1"/>
    </xf>
    <xf numFmtId="0" fontId="16" fillId="7" borderId="9" xfId="7" applyFont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right" vertical="center" wrapText="1"/>
    </xf>
    <xf numFmtId="0" fontId="2" fillId="7" borderId="9" xfId="7" applyFont="1" applyBorder="1" applyAlignment="1">
      <alignment horizontal="center" vertical="center" wrapText="1"/>
    </xf>
    <xf numFmtId="0" fontId="2" fillId="7" borderId="9" xfId="7" applyFont="1" applyBorder="1" applyAlignment="1">
      <alignment horizontal="right" vertical="center" wrapText="1" readingOrder="2"/>
    </xf>
    <xf numFmtId="164" fontId="2" fillId="0" borderId="0" xfId="0" applyNumberFormat="1" applyFont="1" applyBorder="1" applyAlignment="1">
      <alignment horizontal="center" vertical="center" wrapText="1" readingOrder="2"/>
    </xf>
    <xf numFmtId="0" fontId="16" fillId="7" borderId="9" xfId="7" applyFont="1" applyBorder="1" applyAlignment="1">
      <alignment horizontal="right" vertical="center" wrapText="1" readingOrder="2"/>
    </xf>
    <xf numFmtId="3" fontId="2" fillId="0" borderId="1" xfId="0" applyNumberFormat="1" applyFont="1" applyBorder="1" applyAlignment="1">
      <alignment vertical="center" wrapText="1" readingOrder="2"/>
    </xf>
    <xf numFmtId="0" fontId="2" fillId="7" borderId="9" xfId="7" applyFont="1" applyBorder="1" applyAlignment="1">
      <alignment vertical="center" wrapText="1" readingOrder="2"/>
    </xf>
    <xf numFmtId="0" fontId="2" fillId="7" borderId="13" xfId="7" applyFont="1" applyBorder="1" applyAlignment="1">
      <alignment horizontal="right" vertical="center" wrapText="1" readingOrder="2"/>
    </xf>
    <xf numFmtId="0" fontId="2" fillId="7" borderId="13" xfId="7" applyFont="1" applyBorder="1" applyAlignment="1">
      <alignment vertical="center" wrapText="1" readingOrder="2"/>
    </xf>
    <xf numFmtId="0" fontId="4" fillId="0" borderId="0" xfId="0" applyFont="1" applyAlignment="1">
      <alignment horizontal="left" vertical="center" readingOrder="1"/>
    </xf>
    <xf numFmtId="0" fontId="23" fillId="0" borderId="0" xfId="3" applyBorder="1" applyAlignment="1">
      <alignment horizontal="center" vertical="center"/>
    </xf>
    <xf numFmtId="0" fontId="16" fillId="7" borderId="9" xfId="7" applyFont="1" applyBorder="1" applyAlignment="1">
      <alignment horizontal="right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165" fontId="2" fillId="0" borderId="11" xfId="9" applyNumberFormat="1" applyFont="1" applyBorder="1" applyAlignment="1">
      <alignment horizontal="left" vertical="center" wrapText="1" readingOrder="1"/>
    </xf>
    <xf numFmtId="165" fontId="2" fillId="0" borderId="2" xfId="9" applyNumberFormat="1" applyFont="1" applyBorder="1" applyAlignment="1">
      <alignment horizontal="left" vertical="center" wrapText="1" readingOrder="1"/>
    </xf>
    <xf numFmtId="165" fontId="2" fillId="0" borderId="3" xfId="9" applyNumberFormat="1" applyFont="1" applyBorder="1" applyAlignment="1">
      <alignment horizontal="left" vertical="center" wrapText="1" readingOrder="1"/>
    </xf>
    <xf numFmtId="165" fontId="2" fillId="0" borderId="0" xfId="9" applyNumberFormat="1" applyFont="1" applyBorder="1" applyAlignment="1">
      <alignment horizontal="left" vertical="center" wrapText="1" readingOrder="1"/>
    </xf>
    <xf numFmtId="165" fontId="2" fillId="0" borderId="8" xfId="9" applyNumberFormat="1" applyFont="1" applyBorder="1" applyAlignment="1">
      <alignment horizontal="left" vertical="center" wrapText="1" readingOrder="1"/>
    </xf>
    <xf numFmtId="0" fontId="36" fillId="7" borderId="9" xfId="7" applyBorder="1" applyAlignment="1">
      <alignment vertical="center" wrapText="1" readingOrder="2"/>
    </xf>
    <xf numFmtId="0" fontId="16" fillId="7" borderId="9" xfId="7" applyFont="1" applyBorder="1" applyAlignment="1">
      <alignment vertical="center" wrapText="1" readingOrder="2"/>
    </xf>
    <xf numFmtId="2" fontId="2" fillId="0" borderId="10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 readingOrder="2"/>
    </xf>
    <xf numFmtId="0" fontId="16" fillId="8" borderId="11" xfId="8" applyFont="1" applyBorder="1" applyAlignment="1">
      <alignment horizontal="right" vertical="center" wrapText="1"/>
    </xf>
    <xf numFmtId="2" fontId="2" fillId="8" borderId="11" xfId="8" applyNumberFormat="1" applyFont="1" applyBorder="1" applyAlignment="1">
      <alignment vertical="center" wrapText="1"/>
    </xf>
    <xf numFmtId="0" fontId="2" fillId="8" borderId="11" xfId="8" applyFont="1" applyBorder="1" applyAlignment="1">
      <alignment horizontal="right" vertical="center" wrapText="1"/>
    </xf>
    <xf numFmtId="1" fontId="2" fillId="0" borderId="10" xfId="0" applyNumberFormat="1" applyFont="1" applyBorder="1" applyAlignment="1">
      <alignment horizontal="right" vertical="center" wrapText="1"/>
    </xf>
    <xf numFmtId="0" fontId="16" fillId="8" borderId="24" xfId="8" applyFont="1" applyBorder="1" applyAlignment="1">
      <alignment horizontal="right" vertical="center" wrapText="1"/>
    </xf>
    <xf numFmtId="2" fontId="2" fillId="8" borderId="24" xfId="8" applyNumberFormat="1" applyFont="1" applyBorder="1" applyAlignment="1">
      <alignment vertical="center" wrapText="1"/>
    </xf>
    <xf numFmtId="0" fontId="2" fillId="8" borderId="24" xfId="8" applyFont="1" applyBorder="1" applyAlignment="1">
      <alignment horizontal="right" vertical="center" wrapText="1"/>
    </xf>
    <xf numFmtId="0" fontId="2" fillId="8" borderId="24" xfId="8" applyFont="1" applyBorder="1" applyAlignment="1">
      <alignment horizontal="left" vertical="center" wrapText="1" readingOrder="1"/>
    </xf>
    <xf numFmtId="0" fontId="2" fillId="8" borderId="11" xfId="8" applyFont="1" applyBorder="1" applyAlignment="1">
      <alignment horizontal="left" vertical="center" wrapText="1" readingOrder="1"/>
    </xf>
    <xf numFmtId="1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readingOrder="1"/>
    </xf>
    <xf numFmtId="1" fontId="2" fillId="0" borderId="7" xfId="0" applyNumberFormat="1" applyFont="1" applyBorder="1" applyAlignment="1">
      <alignment vertical="center" wrapText="1"/>
    </xf>
    <xf numFmtId="170" fontId="2" fillId="8" borderId="11" xfId="8" applyNumberFormat="1" applyFont="1" applyBorder="1" applyAlignment="1">
      <alignment horizontal="left" vertical="center" wrapText="1" readingOrder="1"/>
    </xf>
    <xf numFmtId="2" fontId="2" fillId="8" borderId="11" xfId="8" applyNumberFormat="1" applyFont="1" applyBorder="1" applyAlignment="1">
      <alignment vertical="center" wrapText="1" readingOrder="1"/>
    </xf>
    <xf numFmtId="0" fontId="2" fillId="8" borderId="11" xfId="8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2" fillId="8" borderId="24" xfId="8" applyFont="1" applyBorder="1" applyAlignment="1">
      <alignment horizontal="right" vertical="center" wrapText="1" readingOrder="1"/>
    </xf>
    <xf numFmtId="2" fontId="19" fillId="8" borderId="11" xfId="8" applyNumberFormat="1" applyFont="1" applyBorder="1" applyAlignment="1">
      <alignment horizontal="right" vertical="center" wrapText="1"/>
    </xf>
    <xf numFmtId="2" fontId="20" fillId="8" borderId="11" xfId="8" applyNumberFormat="1" applyFont="1" applyBorder="1" applyAlignment="1">
      <alignment horizontal="left" vertical="center"/>
    </xf>
    <xf numFmtId="0" fontId="16" fillId="7" borderId="0" xfId="7" applyNumberFormat="1" applyFont="1" applyBorder="1" applyAlignment="1">
      <alignment vertical="center" wrapText="1"/>
    </xf>
    <xf numFmtId="2" fontId="20" fillId="8" borderId="11" xfId="8" applyNumberFormat="1" applyFont="1" applyBorder="1" applyAlignment="1">
      <alignment vertical="center" wrapText="1"/>
    </xf>
    <xf numFmtId="170" fontId="20" fillId="8" borderId="11" xfId="8" applyNumberFormat="1" applyFont="1" applyBorder="1" applyAlignment="1">
      <alignment horizontal="left" vertical="center" wrapText="1" readingOrder="1"/>
    </xf>
    <xf numFmtId="0" fontId="20" fillId="8" borderId="11" xfId="8" applyFont="1" applyBorder="1" applyAlignment="1">
      <alignment horizontal="left" vertical="center" readingOrder="1"/>
    </xf>
    <xf numFmtId="0" fontId="16" fillId="8" borderId="3" xfId="8" applyFont="1" applyBorder="1" applyAlignment="1">
      <alignment horizontal="right" vertical="center" wrapText="1"/>
    </xf>
    <xf numFmtId="0" fontId="2" fillId="8" borderId="13" xfId="8" applyFont="1" applyBorder="1" applyAlignment="1">
      <alignment horizontal="right" vertical="center" wrapText="1"/>
    </xf>
    <xf numFmtId="164" fontId="2" fillId="8" borderId="11" xfId="8" applyNumberFormat="1" applyFont="1" applyBorder="1" applyAlignment="1">
      <alignment horizontal="right" vertical="center" wrapText="1" readingOrder="2"/>
    </xf>
    <xf numFmtId="164" fontId="2" fillId="8" borderId="11" xfId="8" applyNumberFormat="1" applyFont="1" applyBorder="1" applyAlignment="1">
      <alignment vertical="center" wrapText="1" readingOrder="2"/>
    </xf>
    <xf numFmtId="164" fontId="2" fillId="8" borderId="11" xfId="8" applyNumberFormat="1" applyFont="1" applyBorder="1" applyAlignment="1">
      <alignment horizontal="left" vertical="center" wrapText="1" readingOrder="2"/>
    </xf>
    <xf numFmtId="0" fontId="16" fillId="8" borderId="11" xfId="8" applyFont="1" applyBorder="1" applyAlignment="1">
      <alignment horizontal="right" vertical="center" wrapText="1" readingOrder="2"/>
    </xf>
    <xf numFmtId="165" fontId="2" fillId="8" borderId="11" xfId="8" applyNumberFormat="1" applyFont="1" applyBorder="1" applyAlignment="1">
      <alignment horizontal="right" vertical="center" wrapText="1" readingOrder="1"/>
    </xf>
    <xf numFmtId="0" fontId="2" fillId="8" borderId="11" xfId="8" applyFont="1" applyBorder="1" applyAlignment="1">
      <alignment horizontal="left" vertical="center" wrapText="1" readingOrder="2"/>
    </xf>
    <xf numFmtId="0" fontId="2" fillId="7" borderId="0" xfId="7" applyFont="1" applyBorder="1" applyAlignment="1">
      <alignment horizontal="right" vertical="center" wrapText="1"/>
    </xf>
    <xf numFmtId="0" fontId="0" fillId="5" borderId="0" xfId="0" applyFill="1"/>
    <xf numFmtId="0" fontId="37" fillId="0" borderId="0" xfId="0" applyFont="1"/>
    <xf numFmtId="0" fontId="16" fillId="7" borderId="3" xfId="7" applyFont="1" applyBorder="1" applyAlignment="1">
      <alignment horizontal="right" vertical="center" wrapText="1"/>
    </xf>
    <xf numFmtId="2" fontId="20" fillId="0" borderId="2" xfId="0" applyNumberFormat="1" applyFont="1" applyFill="1" applyBorder="1" applyAlignment="1">
      <alignment horizontal="right" vertical="center"/>
    </xf>
    <xf numFmtId="2" fontId="20" fillId="0" borderId="10" xfId="0" applyNumberFormat="1" applyFont="1" applyFill="1" applyBorder="1" applyAlignment="1">
      <alignment horizontal="right" vertical="center"/>
    </xf>
    <xf numFmtId="0" fontId="16" fillId="7" borderId="0" xfId="7" applyNumberFormat="1" applyFont="1" applyBorder="1" applyAlignment="1">
      <alignment horizontal="right" vertical="center" wrapText="1"/>
    </xf>
    <xf numFmtId="0" fontId="16" fillId="8" borderId="3" xfId="8" applyNumberFormat="1" applyFont="1" applyBorder="1" applyAlignment="1">
      <alignment horizontal="right" vertical="center" wrapText="1"/>
    </xf>
    <xf numFmtId="2" fontId="16" fillId="8" borderId="11" xfId="8" applyNumberFormat="1" applyFont="1" applyBorder="1" applyAlignment="1">
      <alignment horizontal="right" vertical="center" wrapText="1"/>
    </xf>
    <xf numFmtId="0" fontId="17" fillId="7" borderId="9" xfId="7" applyFont="1" applyBorder="1" applyAlignment="1">
      <alignment vertical="center" wrapText="1"/>
    </xf>
    <xf numFmtId="0" fontId="16" fillId="8" borderId="3" xfId="8" applyNumberFormat="1" applyFont="1" applyBorder="1" applyAlignment="1">
      <alignment vertical="center" wrapText="1"/>
    </xf>
    <xf numFmtId="0" fontId="16" fillId="7" borderId="3" xfId="7" applyNumberFormat="1" applyFont="1" applyBorder="1" applyAlignment="1">
      <alignment vertical="center" wrapText="1"/>
    </xf>
    <xf numFmtId="0" fontId="2" fillId="8" borderId="11" xfId="8" applyFont="1" applyBorder="1" applyAlignment="1">
      <alignment horizontal="left" vertical="center"/>
    </xf>
    <xf numFmtId="0" fontId="16" fillId="3" borderId="0" xfId="8" applyFont="1" applyFill="1" applyBorder="1" applyAlignment="1">
      <alignment horizontal="right" vertical="center" wrapText="1"/>
    </xf>
    <xf numFmtId="2" fontId="2" fillId="3" borderId="0" xfId="8" applyNumberFormat="1" applyFont="1" applyFill="1" applyBorder="1" applyAlignment="1">
      <alignment vertical="center" wrapText="1"/>
    </xf>
    <xf numFmtId="0" fontId="2" fillId="3" borderId="0" xfId="8" applyFont="1" applyFill="1" applyBorder="1" applyAlignment="1">
      <alignment horizontal="right" vertical="center" wrapText="1"/>
    </xf>
    <xf numFmtId="0" fontId="2" fillId="3" borderId="0" xfId="8" applyFont="1" applyFill="1" applyBorder="1" applyAlignment="1">
      <alignment horizontal="left" vertical="center" wrapText="1" readingOrder="1"/>
    </xf>
    <xf numFmtId="2" fontId="20" fillId="3" borderId="0" xfId="8" applyNumberFormat="1" applyFont="1" applyFill="1" applyBorder="1" applyAlignment="1">
      <alignment vertical="center" wrapText="1"/>
    </xf>
    <xf numFmtId="2" fontId="19" fillId="3" borderId="0" xfId="8" applyNumberFormat="1" applyFont="1" applyFill="1" applyBorder="1" applyAlignment="1">
      <alignment vertical="center" wrapText="1"/>
    </xf>
    <xf numFmtId="170" fontId="20" fillId="3" borderId="0" xfId="8" applyNumberFormat="1" applyFont="1" applyFill="1" applyBorder="1" applyAlignment="1">
      <alignment horizontal="left" vertical="center" wrapText="1" readingOrder="1"/>
    </xf>
    <xf numFmtId="0" fontId="26" fillId="0" borderId="0" xfId="5" applyFont="1" applyFill="1" applyBorder="1" applyAlignment="1">
      <alignment horizontal="right" vertical="center" wrapText="1" readingOrder="2"/>
    </xf>
    <xf numFmtId="0" fontId="30" fillId="0" borderId="0" xfId="5" applyFont="1" applyBorder="1" applyAlignment="1">
      <alignment horizontal="left" vertical="center" wrapText="1" readingOrder="1"/>
    </xf>
    <xf numFmtId="2" fontId="2" fillId="0" borderId="1" xfId="0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 wrapText="1"/>
    </xf>
    <xf numFmtId="2" fontId="2" fillId="0" borderId="7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0" fontId="2" fillId="8" borderId="13" xfId="8" applyFont="1" applyBorder="1" applyAlignment="1">
      <alignment horizontal="left" vertical="center" wrapText="1"/>
    </xf>
    <xf numFmtId="0" fontId="2" fillId="8" borderId="4" xfId="8" applyFont="1" applyBorder="1" applyAlignment="1">
      <alignment horizontal="left" vertical="center" wrapText="1" readingOrder="2"/>
    </xf>
    <xf numFmtId="0" fontId="16" fillId="7" borderId="6" xfId="7" applyFont="1" applyBorder="1" applyAlignment="1">
      <alignment horizontal="left" vertical="center" wrapText="1" readingOrder="2"/>
    </xf>
    <xf numFmtId="0" fontId="2" fillId="8" borderId="25" xfId="8" applyFont="1" applyBorder="1" applyAlignment="1">
      <alignment horizontal="left" vertical="center" wrapText="1" readingOrder="1"/>
    </xf>
    <xf numFmtId="0" fontId="16" fillId="8" borderId="11" xfId="8" applyFont="1" applyBorder="1" applyAlignment="1">
      <alignment vertical="center" wrapText="1" readingOrder="2"/>
    </xf>
    <xf numFmtId="3" fontId="2" fillId="8" borderId="11" xfId="8" applyNumberFormat="1" applyFont="1" applyBorder="1" applyAlignment="1">
      <alignment vertical="center" wrapText="1" readingOrder="2"/>
    </xf>
    <xf numFmtId="0" fontId="2" fillId="8" borderId="11" xfId="8" applyFont="1" applyBorder="1" applyAlignment="1">
      <alignment vertical="center" wrapText="1" readingOrder="2"/>
    </xf>
    <xf numFmtId="164" fontId="2" fillId="8" borderId="11" xfId="8" applyNumberFormat="1" applyFont="1" applyBorder="1" applyAlignment="1">
      <alignment horizontal="left" vertical="center" wrapText="1"/>
    </xf>
    <xf numFmtId="0" fontId="6" fillId="8" borderId="11" xfId="8" applyFont="1" applyBorder="1" applyAlignment="1">
      <alignment vertical="center" wrapText="1" readingOrder="2"/>
    </xf>
    <xf numFmtId="0" fontId="2" fillId="8" borderId="26" xfId="8" applyFont="1" applyBorder="1" applyAlignment="1">
      <alignment horizontal="left" vertical="center" wrapText="1" readingOrder="2"/>
    </xf>
    <xf numFmtId="0" fontId="2" fillId="8" borderId="26" xfId="8" applyFont="1" applyBorder="1" applyAlignment="1">
      <alignment horizontal="left" vertical="center" wrapText="1" readingOrder="1"/>
    </xf>
    <xf numFmtId="164" fontId="2" fillId="0" borderId="9" xfId="0" applyNumberFormat="1" applyFont="1" applyBorder="1" applyAlignment="1">
      <alignment horizontal="left" vertical="center" readingOrder="1"/>
    </xf>
    <xf numFmtId="0" fontId="2" fillId="8" borderId="11" xfId="8" applyFont="1" applyBorder="1" applyAlignment="1">
      <alignment horizontal="center" vertical="center" readingOrder="1"/>
    </xf>
    <xf numFmtId="170" fontId="2" fillId="3" borderId="0" xfId="8" applyNumberFormat="1" applyFont="1" applyFill="1" applyBorder="1" applyAlignment="1">
      <alignment horizontal="left" vertical="center" wrapText="1" readingOrder="1"/>
    </xf>
    <xf numFmtId="0" fontId="16" fillId="7" borderId="0" xfId="7" applyFont="1" applyBorder="1" applyAlignment="1">
      <alignment horizontal="right" vertical="center" wrapText="1"/>
    </xf>
    <xf numFmtId="0" fontId="2" fillId="7" borderId="0" xfId="7" applyFont="1" applyBorder="1" applyAlignment="1">
      <alignment horizontal="left" vertical="center" wrapText="1"/>
    </xf>
    <xf numFmtId="0" fontId="2" fillId="7" borderId="0" xfId="7" applyFont="1" applyBorder="1" applyAlignment="1">
      <alignment horizontal="center" vertical="center" wrapText="1" readingOrder="1"/>
    </xf>
    <xf numFmtId="0" fontId="16" fillId="7" borderId="9" xfId="7" applyFont="1" applyBorder="1" applyAlignment="1">
      <alignment horizontal="center" vertical="center" wrapText="1"/>
    </xf>
    <xf numFmtId="0" fontId="2" fillId="7" borderId="0" xfId="7" applyFont="1" applyBorder="1" applyAlignment="1">
      <alignment horizontal="center" vertical="center" wrapText="1" readingOrder="1"/>
    </xf>
    <xf numFmtId="0" fontId="16" fillId="0" borderId="1" xfId="0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7" borderId="6" xfId="7" applyFont="1" applyBorder="1" applyAlignment="1">
      <alignment horizontal="left" vertical="center" wrapText="1"/>
    </xf>
    <xf numFmtId="0" fontId="2" fillId="8" borderId="6" xfId="8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0" fontId="2" fillId="7" borderId="6" xfId="7" applyFont="1" applyBorder="1" applyAlignment="1">
      <alignment horizontal="right" vertical="center" wrapText="1"/>
    </xf>
    <xf numFmtId="2" fontId="20" fillId="0" borderId="1" xfId="0" applyNumberFormat="1" applyFont="1" applyFill="1" applyBorder="1" applyAlignment="1">
      <alignment horizontal="right" vertical="center"/>
    </xf>
    <xf numFmtId="2" fontId="19" fillId="3" borderId="0" xfId="8" applyNumberFormat="1" applyFont="1" applyFill="1" applyBorder="1" applyAlignment="1">
      <alignment horizontal="right" wrapText="1" readingOrder="2"/>
    </xf>
    <xf numFmtId="0" fontId="20" fillId="3" borderId="0" xfId="8" applyFont="1" applyFill="1" applyBorder="1" applyAlignment="1">
      <alignment horizontal="left" readingOrder="1"/>
    </xf>
    <xf numFmtId="0" fontId="2" fillId="8" borderId="6" xfId="8" applyNumberFormat="1" applyFont="1" applyBorder="1" applyAlignment="1">
      <alignment horizontal="left" vertical="center" wrapText="1" readingOrder="1"/>
    </xf>
    <xf numFmtId="0" fontId="2" fillId="7" borderId="6" xfId="7" applyNumberFormat="1" applyFont="1" applyBorder="1" applyAlignment="1">
      <alignment horizontal="left" vertical="center" wrapText="1"/>
    </xf>
    <xf numFmtId="0" fontId="2" fillId="8" borderId="6" xfId="8" applyNumberFormat="1" applyFont="1" applyBorder="1" applyAlignment="1">
      <alignment horizontal="left" vertical="center" wrapText="1"/>
    </xf>
    <xf numFmtId="0" fontId="24" fillId="0" borderId="8" xfId="5" applyFont="1" applyBorder="1" applyAlignment="1">
      <alignment vertical="center" wrapText="1"/>
    </xf>
    <xf numFmtId="0" fontId="2" fillId="7" borderId="6" xfId="7" applyFont="1" applyBorder="1" applyAlignment="1">
      <alignment horizontal="left" vertical="center" wrapText="1" readingOrder="1"/>
    </xf>
    <xf numFmtId="0" fontId="16" fillId="7" borderId="6" xfId="7" applyNumberFormat="1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right" vertical="center" wrapText="1"/>
    </xf>
    <xf numFmtId="0" fontId="16" fillId="3" borderId="2" xfId="0" applyFont="1" applyFill="1" applyBorder="1" applyAlignment="1">
      <alignment horizontal="right" vertical="center" wrapText="1"/>
    </xf>
    <xf numFmtId="0" fontId="16" fillId="3" borderId="7" xfId="0" applyFont="1" applyFill="1" applyBorder="1" applyAlignment="1">
      <alignment horizontal="right" vertical="center" wrapText="1"/>
    </xf>
    <xf numFmtId="165" fontId="2" fillId="8" borderId="11" xfId="2" applyNumberFormat="1" applyFont="1" applyFill="1" applyBorder="1" applyAlignment="1">
      <alignment vertical="center" wrapText="1" readingOrder="1"/>
    </xf>
    <xf numFmtId="0" fontId="16" fillId="7" borderId="9" xfId="7" applyFont="1" applyBorder="1" applyAlignment="1">
      <alignment horizontal="center" vertical="center" wrapText="1"/>
    </xf>
    <xf numFmtId="0" fontId="2" fillId="7" borderId="9" xfId="7" applyFont="1" applyBorder="1" applyAlignment="1">
      <alignment horizontal="center" vertical="center" wrapText="1"/>
    </xf>
    <xf numFmtId="0" fontId="16" fillId="7" borderId="9" xfId="7" applyFont="1" applyBorder="1" applyAlignment="1">
      <alignment horizontal="center" vertical="center" wrapText="1"/>
    </xf>
    <xf numFmtId="0" fontId="2" fillId="7" borderId="0" xfId="7" applyFont="1" applyBorder="1" applyAlignment="1">
      <alignment horizontal="center" vertical="center" wrapText="1" readingOrder="1"/>
    </xf>
    <xf numFmtId="0" fontId="2" fillId="7" borderId="0" xfId="7" applyFont="1" applyBorder="1" applyAlignment="1">
      <alignment horizontal="center" vertical="center" wrapText="1"/>
    </xf>
    <xf numFmtId="0" fontId="2" fillId="7" borderId="0" xfId="7" applyFont="1" applyBorder="1" applyAlignment="1">
      <alignment horizontal="center" vertical="center" wrapText="1"/>
    </xf>
    <xf numFmtId="0" fontId="12" fillId="0" borderId="0" xfId="5" applyFont="1" applyAlignment="1">
      <alignment horizontal="right" vertical="center" wrapText="1"/>
    </xf>
    <xf numFmtId="0" fontId="12" fillId="0" borderId="9" xfId="0" applyFont="1" applyBorder="1" applyAlignment="1">
      <alignment horizontal="right" wrapText="1" readingOrder="2"/>
    </xf>
    <xf numFmtId="0" fontId="4" fillId="0" borderId="0" xfId="0" applyFont="1" applyBorder="1" applyAlignment="1">
      <alignment horizontal="left" wrapText="1" readingOrder="1"/>
    </xf>
    <xf numFmtId="0" fontId="14" fillId="0" borderId="0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 readingOrder="1"/>
    </xf>
    <xf numFmtId="0" fontId="16" fillId="7" borderId="9" xfId="7" applyFont="1" applyBorder="1" applyAlignment="1">
      <alignment horizontal="right" vertical="center" wrapText="1"/>
    </xf>
    <xf numFmtId="0" fontId="16" fillId="7" borderId="0" xfId="7" applyFont="1" applyBorder="1" applyAlignment="1">
      <alignment horizontal="right" vertical="center" wrapText="1"/>
    </xf>
    <xf numFmtId="0" fontId="16" fillId="7" borderId="6" xfId="7" applyFont="1" applyBorder="1" applyAlignment="1">
      <alignment horizontal="right" vertical="center" wrapText="1"/>
    </xf>
    <xf numFmtId="0" fontId="16" fillId="7" borderId="9" xfId="7" applyFont="1" applyBorder="1" applyAlignment="1">
      <alignment horizontal="center" vertical="center" wrapText="1"/>
    </xf>
    <xf numFmtId="0" fontId="2" fillId="7" borderId="9" xfId="7" applyFont="1" applyBorder="1" applyAlignment="1">
      <alignment horizontal="left" vertical="center" wrapText="1" readingOrder="1"/>
    </xf>
    <xf numFmtId="0" fontId="2" fillId="7" borderId="0" xfId="7" applyFont="1" applyBorder="1" applyAlignment="1">
      <alignment horizontal="left" vertical="center" wrapText="1" readingOrder="1"/>
    </xf>
    <xf numFmtId="0" fontId="2" fillId="7" borderId="6" xfId="7" applyFont="1" applyBorder="1" applyAlignment="1">
      <alignment horizontal="left" vertical="center" wrapText="1" readingOrder="1"/>
    </xf>
    <xf numFmtId="0" fontId="2" fillId="7" borderId="0" xfId="7" applyFont="1" applyBorder="1" applyAlignment="1">
      <alignment horizontal="center" vertical="center" wrapText="1" readingOrder="2"/>
    </xf>
    <xf numFmtId="0" fontId="2" fillId="7" borderId="0" xfId="7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 readingOrder="2"/>
    </xf>
    <xf numFmtId="0" fontId="4" fillId="0" borderId="0" xfId="0" applyFont="1" applyBorder="1" applyAlignment="1">
      <alignment horizontal="left" vertical="center" wrapText="1" readingOrder="1"/>
    </xf>
    <xf numFmtId="0" fontId="4" fillId="0" borderId="0" xfId="0" applyFont="1" applyAlignment="1">
      <alignment horizontal="left" vertical="center" readingOrder="1"/>
    </xf>
    <xf numFmtId="0" fontId="12" fillId="0" borderId="8" xfId="0" applyFont="1" applyBorder="1" applyAlignment="1">
      <alignment horizontal="right" vertical="center" wrapText="1"/>
    </xf>
    <xf numFmtId="0" fontId="14" fillId="3" borderId="0" xfId="0" applyFont="1" applyFill="1" applyBorder="1" applyAlignment="1">
      <alignment horizontal="center" vertical="center" wrapText="1" readingOrder="1"/>
    </xf>
    <xf numFmtId="0" fontId="2" fillId="8" borderId="27" xfId="8" applyFont="1" applyBorder="1" applyAlignment="1">
      <alignment horizontal="left" vertical="center" wrapText="1"/>
    </xf>
    <xf numFmtId="0" fontId="2" fillId="8" borderId="28" xfId="8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 readingOrder="2"/>
    </xf>
    <xf numFmtId="0" fontId="12" fillId="0" borderId="0" xfId="0" applyFont="1" applyBorder="1" applyAlignment="1">
      <alignment horizontal="right" wrapText="1" readingOrder="2"/>
    </xf>
    <xf numFmtId="0" fontId="2" fillId="8" borderId="0" xfId="8" applyFont="1" applyBorder="1" applyAlignment="1">
      <alignment horizontal="left" vertical="center" wrapText="1"/>
    </xf>
    <xf numFmtId="0" fontId="2" fillId="8" borderId="6" xfId="8" applyFont="1" applyBorder="1" applyAlignment="1">
      <alignment horizontal="left" vertical="center" wrapText="1"/>
    </xf>
    <xf numFmtId="0" fontId="2" fillId="8" borderId="0" xfId="8" applyFont="1" applyBorder="1" applyAlignment="1">
      <alignment horizontal="right" vertical="center" wrapText="1"/>
    </xf>
    <xf numFmtId="0" fontId="2" fillId="8" borderId="6" xfId="8" applyFont="1" applyBorder="1" applyAlignment="1">
      <alignment horizontal="right" vertical="center" wrapText="1"/>
    </xf>
    <xf numFmtId="0" fontId="16" fillId="0" borderId="8" xfId="0" applyFont="1" applyBorder="1" applyAlignment="1">
      <alignment horizontal="right" vertical="center" wrapText="1"/>
    </xf>
    <xf numFmtId="0" fontId="26" fillId="0" borderId="0" xfId="5" applyFont="1" applyAlignment="1">
      <alignment horizontal="right" vertical="center" wrapText="1"/>
    </xf>
    <xf numFmtId="0" fontId="2" fillId="0" borderId="0" xfId="5" applyFont="1" applyAlignment="1">
      <alignment horizontal="left" vertical="center" wrapText="1" readingOrder="1"/>
    </xf>
    <xf numFmtId="0" fontId="17" fillId="7" borderId="9" xfId="7" applyFont="1" applyBorder="1" applyAlignment="1">
      <alignment horizontal="center" vertical="center" wrapText="1"/>
    </xf>
    <xf numFmtId="0" fontId="2" fillId="0" borderId="0" xfId="5" applyFont="1" applyBorder="1" applyAlignment="1">
      <alignment horizontal="left" vertical="center" wrapText="1" readingOrder="1"/>
    </xf>
    <xf numFmtId="0" fontId="29" fillId="7" borderId="0" xfId="7" applyFont="1" applyBorder="1" applyAlignment="1">
      <alignment horizontal="center" vertical="center" wrapText="1" readingOrder="1"/>
    </xf>
    <xf numFmtId="0" fontId="4" fillId="0" borderId="8" xfId="5" applyFont="1" applyBorder="1" applyAlignment="1">
      <alignment horizontal="left" vertical="center" wrapText="1" readingOrder="1"/>
    </xf>
    <xf numFmtId="0" fontId="16" fillId="0" borderId="0" xfId="5" applyFont="1" applyAlignment="1">
      <alignment horizontal="right" vertical="center"/>
    </xf>
    <xf numFmtId="0" fontId="14" fillId="0" borderId="0" xfId="5" applyFont="1" applyFill="1" applyBorder="1" applyAlignment="1">
      <alignment horizontal="center" vertical="center" wrapText="1"/>
    </xf>
    <xf numFmtId="0" fontId="6" fillId="3" borderId="0" xfId="5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25" fillId="0" borderId="0" xfId="5" applyFont="1" applyBorder="1" applyAlignment="1">
      <alignment horizontal="right" vertical="center" wrapText="1"/>
    </xf>
    <xf numFmtId="0" fontId="12" fillId="0" borderId="8" xfId="5" applyFont="1" applyBorder="1" applyAlignment="1">
      <alignment horizontal="right" vertical="center" wrapText="1"/>
    </xf>
    <xf numFmtId="0" fontId="12" fillId="0" borderId="0" xfId="5" applyFont="1" applyAlignment="1">
      <alignment horizontal="right" vertical="center" wrapText="1" readingOrder="2"/>
    </xf>
    <xf numFmtId="0" fontId="16" fillId="0" borderId="0" xfId="5" applyFont="1" applyFill="1" applyAlignment="1">
      <alignment horizontal="right" vertical="center" wrapText="1" readingOrder="2"/>
    </xf>
    <xf numFmtId="0" fontId="16" fillId="7" borderId="9" xfId="7" applyFont="1" applyBorder="1" applyAlignment="1">
      <alignment horizontal="center" vertical="center"/>
    </xf>
    <xf numFmtId="0" fontId="2" fillId="7" borderId="1" xfId="7" applyFont="1" applyBorder="1" applyAlignment="1">
      <alignment horizontal="center" vertical="center" wrapText="1" readingOrder="1"/>
    </xf>
    <xf numFmtId="0" fontId="2" fillId="7" borderId="0" xfId="7" applyFont="1" applyBorder="1" applyAlignment="1">
      <alignment horizontal="center" vertical="center" wrapText="1" readingOrder="1"/>
    </xf>
    <xf numFmtId="0" fontId="29" fillId="0" borderId="10" xfId="5" applyFont="1" applyFill="1" applyBorder="1" applyAlignment="1">
      <alignment horizontal="left" vertical="center" wrapText="1" readingOrder="1"/>
    </xf>
    <xf numFmtId="2" fontId="16" fillId="3" borderId="9" xfId="8" applyNumberFormat="1" applyFont="1" applyFill="1" applyBorder="1" applyAlignment="1">
      <alignment horizontal="right" readingOrder="1"/>
    </xf>
    <xf numFmtId="170" fontId="2" fillId="3" borderId="9" xfId="8" applyNumberFormat="1" applyFont="1" applyFill="1" applyBorder="1" applyAlignment="1">
      <alignment horizontal="left" wrapText="1" readingOrder="1"/>
    </xf>
    <xf numFmtId="0" fontId="2" fillId="0" borderId="8" xfId="5" applyFont="1" applyBorder="1" applyAlignment="1">
      <alignment horizontal="left" vertical="center" wrapText="1" readingOrder="1"/>
    </xf>
    <xf numFmtId="0" fontId="12" fillId="0" borderId="0" xfId="5" applyFont="1" applyAlignment="1">
      <alignment horizontal="right" vertical="center" wrapText="1" readingOrder="1"/>
    </xf>
    <xf numFmtId="0" fontId="16" fillId="0" borderId="8" xfId="5" applyFont="1" applyBorder="1" applyAlignment="1">
      <alignment horizontal="right" vertical="center" wrapText="1"/>
    </xf>
    <xf numFmtId="0" fontId="12" fillId="0" borderId="0" xfId="5" applyFont="1" applyAlignment="1">
      <alignment horizontal="right" wrapText="1"/>
    </xf>
    <xf numFmtId="0" fontId="12" fillId="0" borderId="0" xfId="5" applyFont="1" applyAlignment="1">
      <alignment horizontal="right" vertical="center" wrapText="1"/>
    </xf>
    <xf numFmtId="0" fontId="28" fillId="0" borderId="0" xfId="3" applyFont="1" applyAlignment="1">
      <alignment horizontal="center"/>
    </xf>
    <xf numFmtId="0" fontId="2" fillId="2" borderId="8" xfId="3" applyFont="1" applyFill="1" applyBorder="1" applyAlignment="1">
      <alignment horizontal="left" vertical="center" wrapText="1"/>
    </xf>
    <xf numFmtId="0" fontId="2" fillId="2" borderId="0" xfId="3" applyFont="1" applyFill="1" applyBorder="1" applyAlignment="1">
      <alignment horizontal="left" vertical="center" wrapText="1"/>
    </xf>
    <xf numFmtId="0" fontId="2" fillId="2" borderId="10" xfId="3" applyFont="1" applyFill="1" applyBorder="1" applyAlignment="1">
      <alignment horizontal="left" vertical="center" wrapText="1"/>
    </xf>
    <xf numFmtId="0" fontId="16" fillId="0" borderId="0" xfId="3" applyFont="1" applyAlignment="1">
      <alignment horizontal="right" vertical="center" wrapText="1" readingOrder="2"/>
    </xf>
    <xf numFmtId="0" fontId="16" fillId="0" borderId="1" xfId="3" applyFont="1" applyBorder="1" applyAlignment="1">
      <alignment horizontal="right" vertical="center" wrapText="1"/>
    </xf>
    <xf numFmtId="0" fontId="16" fillId="0" borderId="2" xfId="3" applyFont="1" applyBorder="1" applyAlignment="1">
      <alignment horizontal="right" vertical="center" wrapText="1"/>
    </xf>
    <xf numFmtId="0" fontId="16" fillId="0" borderId="4" xfId="3" applyFont="1" applyBorder="1" applyAlignment="1">
      <alignment horizontal="right" vertical="center" wrapText="1"/>
    </xf>
    <xf numFmtId="0" fontId="16" fillId="0" borderId="5" xfId="3" applyFont="1" applyBorder="1" applyAlignment="1">
      <alignment horizontal="right" vertical="center" wrapText="1"/>
    </xf>
    <xf numFmtId="0" fontId="16" fillId="0" borderId="7" xfId="3" applyFont="1" applyBorder="1" applyAlignment="1">
      <alignment horizontal="right" vertical="center" wrapText="1"/>
    </xf>
    <xf numFmtId="0" fontId="17" fillId="7" borderId="9" xfId="7" applyFont="1" applyBorder="1" applyAlignment="1">
      <alignment horizontal="right" vertical="center" wrapText="1" readingOrder="1"/>
    </xf>
    <xf numFmtId="0" fontId="17" fillId="7" borderId="0" xfId="7" applyFont="1" applyBorder="1" applyAlignment="1">
      <alignment horizontal="right" vertical="center" wrapText="1" readingOrder="1"/>
    </xf>
    <xf numFmtId="0" fontId="17" fillId="7" borderId="13" xfId="7" applyFont="1" applyBorder="1" applyAlignment="1">
      <alignment horizontal="right" vertical="center" wrapText="1" readingOrder="1"/>
    </xf>
    <xf numFmtId="0" fontId="18" fillId="3" borderId="9" xfId="0" applyFont="1" applyFill="1" applyBorder="1" applyAlignment="1">
      <alignment horizontal="right" vertical="center" wrapText="1"/>
    </xf>
    <xf numFmtId="0" fontId="23" fillId="0" borderId="0" xfId="3" applyBorder="1" applyAlignment="1">
      <alignment horizontal="center" vertical="center"/>
    </xf>
    <xf numFmtId="0" fontId="16" fillId="0" borderId="8" xfId="3" applyFont="1" applyBorder="1" applyAlignment="1">
      <alignment vertical="center" wrapText="1"/>
    </xf>
    <xf numFmtId="0" fontId="16" fillId="0" borderId="0" xfId="3" applyFont="1" applyBorder="1" applyAlignment="1">
      <alignment vertical="center" wrapText="1"/>
    </xf>
    <xf numFmtId="0" fontId="16" fillId="0" borderId="6" xfId="3" applyFont="1" applyBorder="1" applyAlignment="1">
      <alignment vertical="center" wrapText="1"/>
    </xf>
    <xf numFmtId="0" fontId="16" fillId="0" borderId="8" xfId="3" applyFont="1" applyBorder="1" applyAlignment="1">
      <alignment horizontal="right" vertical="center" wrapText="1"/>
    </xf>
    <xf numFmtId="0" fontId="14" fillId="0" borderId="0" xfId="3" applyFont="1" applyFill="1" applyBorder="1" applyAlignment="1">
      <alignment horizontal="right" vertical="center" wrapText="1"/>
    </xf>
    <xf numFmtId="0" fontId="2" fillId="7" borderId="9" xfId="7" applyFont="1" applyBorder="1" applyAlignment="1">
      <alignment horizontal="center" vertical="center" wrapText="1"/>
    </xf>
    <xf numFmtId="0" fontId="2" fillId="0" borderId="0" xfId="3" applyFont="1" applyAlignment="1">
      <alignment horizontal="left" vertical="center" wrapText="1" readingOrder="1"/>
    </xf>
    <xf numFmtId="0" fontId="2" fillId="2" borderId="6" xfId="3" applyFont="1" applyFill="1" applyBorder="1" applyAlignment="1">
      <alignment horizontal="left" vertical="center" wrapText="1"/>
    </xf>
    <xf numFmtId="0" fontId="2" fillId="0" borderId="8" xfId="3" applyFont="1" applyBorder="1" applyAlignment="1">
      <alignment horizontal="left" vertical="center" wrapText="1" readingOrder="1"/>
    </xf>
    <xf numFmtId="0" fontId="2" fillId="0" borderId="0" xfId="3" applyFont="1" applyBorder="1" applyAlignment="1">
      <alignment horizontal="left" vertical="center" wrapText="1" readingOrder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Fill="1" applyAlignment="1">
      <alignment horizontal="center" vertical="center" wrapText="1"/>
    </xf>
    <xf numFmtId="0" fontId="29" fillId="7" borderId="9" xfId="7" applyFont="1" applyBorder="1" applyAlignment="1">
      <alignment horizontal="left" vertical="center" wrapText="1" readingOrder="1"/>
    </xf>
    <xf numFmtId="0" fontId="29" fillId="7" borderId="0" xfId="7" applyFont="1" applyBorder="1" applyAlignment="1">
      <alignment horizontal="left" vertical="center" wrapText="1" readingOrder="1"/>
    </xf>
    <xf numFmtId="0" fontId="29" fillId="7" borderId="13" xfId="7" applyFont="1" applyBorder="1" applyAlignment="1">
      <alignment horizontal="left" vertical="center" wrapText="1" readingOrder="1"/>
    </xf>
    <xf numFmtId="0" fontId="2" fillId="8" borderId="3" xfId="8" applyFont="1" applyBorder="1" applyAlignment="1">
      <alignment horizontal="center" vertical="center" wrapText="1"/>
    </xf>
    <xf numFmtId="0" fontId="2" fillId="8" borderId="13" xfId="8" applyFont="1" applyBorder="1" applyAlignment="1">
      <alignment horizontal="center" vertical="center" wrapText="1"/>
    </xf>
    <xf numFmtId="0" fontId="25" fillId="0" borderId="0" xfId="3" applyFont="1" applyBorder="1" applyAlignment="1">
      <alignment horizontal="right" vertical="center" wrapText="1"/>
    </xf>
    <xf numFmtId="0" fontId="29" fillId="3" borderId="0" xfId="3" applyFont="1" applyFill="1" applyAlignment="1">
      <alignment horizontal="center" vertical="center" wrapText="1"/>
    </xf>
    <xf numFmtId="0" fontId="25" fillId="0" borderId="0" xfId="3" applyFont="1" applyBorder="1" applyAlignment="1">
      <alignment horizontal="right" wrapText="1"/>
    </xf>
    <xf numFmtId="0" fontId="29" fillId="0" borderId="0" xfId="3" applyFont="1" applyFill="1" applyAlignment="1">
      <alignment horizontal="left" vertical="center" readingOrder="1"/>
    </xf>
    <xf numFmtId="0" fontId="2" fillId="0" borderId="0" xfId="3" applyFont="1" applyBorder="1" applyAlignment="1">
      <alignment horizontal="left" vertical="center" wrapText="1"/>
    </xf>
    <xf numFmtId="0" fontId="2" fillId="0" borderId="6" xfId="3" applyFont="1" applyBorder="1" applyAlignment="1">
      <alignment horizontal="left" vertical="center" wrapText="1"/>
    </xf>
    <xf numFmtId="0" fontId="17" fillId="0" borderId="0" xfId="3" applyFont="1" applyFill="1" applyBorder="1" applyAlignment="1">
      <alignment horizontal="right" vertical="center" wrapText="1"/>
    </xf>
    <xf numFmtId="0" fontId="17" fillId="7" borderId="9" xfId="7" applyFont="1" applyBorder="1" applyAlignment="1">
      <alignment horizontal="center" vertical="center" wrapText="1" readingOrder="1"/>
    </xf>
    <xf numFmtId="0" fontId="17" fillId="7" borderId="0" xfId="7" applyFont="1" applyBorder="1" applyAlignment="1">
      <alignment horizontal="center" vertical="center" wrapText="1" readingOrder="1"/>
    </xf>
    <xf numFmtId="0" fontId="17" fillId="7" borderId="13" xfId="7" applyFont="1" applyBorder="1" applyAlignment="1">
      <alignment horizontal="center" vertical="center" wrapText="1" readingOrder="1"/>
    </xf>
    <xf numFmtId="0" fontId="14" fillId="0" borderId="10" xfId="3" applyFont="1" applyFill="1" applyBorder="1" applyAlignment="1">
      <alignment horizontal="center" vertical="center" wrapText="1"/>
    </xf>
    <xf numFmtId="0" fontId="16" fillId="0" borderId="0" xfId="3" applyFont="1" applyFill="1" applyAlignment="1">
      <alignment horizontal="right" vertical="center" wrapText="1"/>
    </xf>
    <xf numFmtId="0" fontId="18" fillId="3" borderId="0" xfId="0" applyFont="1" applyFill="1" applyBorder="1" applyAlignment="1">
      <alignment horizontal="right" vertical="center" wrapText="1"/>
    </xf>
    <xf numFmtId="0" fontId="2" fillId="0" borderId="8" xfId="3" applyFont="1" applyBorder="1" applyAlignment="1">
      <alignment horizontal="center" vertical="center" wrapText="1" readingOrder="1"/>
    </xf>
    <xf numFmtId="0" fontId="2" fillId="7" borderId="13" xfId="7" applyFont="1" applyBorder="1" applyAlignment="1">
      <alignment horizontal="left" vertical="center" wrapText="1" readingOrder="1"/>
    </xf>
    <xf numFmtId="0" fontId="29" fillId="0" borderId="0" xfId="3" applyFont="1" applyFill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 readingOrder="1"/>
    </xf>
    <xf numFmtId="0" fontId="2" fillId="7" borderId="9" xfId="7" applyFont="1" applyBorder="1" applyAlignment="1">
      <alignment horizontal="left" vertical="center" wrapText="1" readingOrder="2"/>
    </xf>
    <xf numFmtId="0" fontId="2" fillId="7" borderId="6" xfId="7" applyFont="1" applyBorder="1" applyAlignment="1">
      <alignment horizontal="left" vertical="center" wrapText="1" readingOrder="2"/>
    </xf>
    <xf numFmtId="0" fontId="16" fillId="7" borderId="9" xfId="7" applyFont="1" applyBorder="1" applyAlignment="1">
      <alignment horizontal="right" vertical="center" wrapText="1" readingOrder="2"/>
    </xf>
    <xf numFmtId="0" fontId="16" fillId="7" borderId="6" xfId="7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right" vertical="center" wrapText="1" readingOrder="2"/>
    </xf>
    <xf numFmtId="0" fontId="16" fillId="0" borderId="2" xfId="0" applyFont="1" applyBorder="1" applyAlignment="1">
      <alignment horizontal="right" vertical="center" wrapText="1" readingOrder="2"/>
    </xf>
    <xf numFmtId="0" fontId="16" fillId="0" borderId="7" xfId="0" applyFont="1" applyBorder="1" applyAlignment="1">
      <alignment horizontal="right" vertical="center" wrapText="1" readingOrder="2"/>
    </xf>
    <xf numFmtId="0" fontId="16" fillId="0" borderId="3" xfId="0" applyFont="1" applyBorder="1" applyAlignment="1">
      <alignment horizontal="right"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0" fontId="2" fillId="7" borderId="9" xfId="7" applyFont="1" applyBorder="1" applyAlignment="1">
      <alignment horizontal="right" vertical="center" wrapText="1" readingOrder="2"/>
    </xf>
    <xf numFmtId="0" fontId="2" fillId="7" borderId="13" xfId="7" applyFont="1" applyBorder="1" applyAlignment="1">
      <alignment horizontal="right" vertical="center" wrapText="1" readingOrder="2"/>
    </xf>
    <xf numFmtId="0" fontId="4" fillId="0" borderId="8" xfId="0" applyFont="1" applyBorder="1" applyAlignment="1">
      <alignment horizontal="left" vertical="center" readingOrder="2"/>
    </xf>
    <xf numFmtId="0" fontId="14" fillId="3" borderId="0" xfId="0" applyFont="1" applyFill="1" applyBorder="1" applyAlignment="1">
      <alignment horizontal="center" vertical="center" readingOrder="2"/>
    </xf>
    <xf numFmtId="0" fontId="12" fillId="0" borderId="0" xfId="0" applyFont="1" applyBorder="1" applyAlignment="1">
      <alignment horizontal="right" vertical="center" readingOrder="2"/>
    </xf>
    <xf numFmtId="0" fontId="6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 readingOrder="2"/>
    </xf>
    <xf numFmtId="0" fontId="39" fillId="0" borderId="0" xfId="5" applyFont="1"/>
    <xf numFmtId="0" fontId="4" fillId="0" borderId="0" xfId="5" applyFont="1" applyAlignment="1">
      <alignment horizontal="left" vertical="center" wrapText="1" readingOrder="1"/>
    </xf>
    <xf numFmtId="0" fontId="4" fillId="0" borderId="0" xfId="5" applyFont="1" applyBorder="1" applyAlignment="1">
      <alignment horizontal="left"/>
    </xf>
    <xf numFmtId="0" fontId="4" fillId="0" borderId="0" xfId="5" applyFont="1" applyBorder="1" applyAlignment="1">
      <alignment horizontal="left" vertical="center" wrapText="1" readingOrder="1"/>
    </xf>
    <xf numFmtId="0" fontId="16" fillId="7" borderId="29" xfId="7" applyFont="1" applyBorder="1" applyAlignment="1">
      <alignment horizontal="center" vertical="center" wrapText="1"/>
    </xf>
    <xf numFmtId="0" fontId="16" fillId="7" borderId="9" xfId="7" applyFont="1" applyBorder="1" applyAlignment="1">
      <alignment horizontal="right" vertical="center" wrapText="1" readingOrder="1"/>
    </xf>
    <xf numFmtId="0" fontId="16" fillId="7" borderId="0" xfId="7" applyFont="1" applyBorder="1" applyAlignment="1">
      <alignment horizontal="right" vertical="center" wrapText="1" readingOrder="1"/>
    </xf>
    <xf numFmtId="0" fontId="16" fillId="7" borderId="13" xfId="7" applyFont="1" applyBorder="1" applyAlignment="1">
      <alignment horizontal="right" vertical="center" wrapText="1" readingOrder="1"/>
    </xf>
  </cellXfs>
  <cellStyles count="10">
    <cellStyle name="Comma" xfId="2" builtinId="3"/>
    <cellStyle name="Comma 2" xfId="4"/>
    <cellStyle name="Comma 3" xfId="6"/>
    <cellStyle name="Comma 4" xfId="9"/>
    <cellStyle name="Neutral" xfId="7" builtinId="28"/>
    <cellStyle name="Normal" xfId="0" builtinId="0"/>
    <cellStyle name="Normal 2" xfId="1"/>
    <cellStyle name="Normal 3" xfId="3"/>
    <cellStyle name="Normal 4" xfId="5"/>
    <cellStyle name="Note" xfId="8" builtinId="10"/>
  </cellStyles>
  <dxfs count="0"/>
  <tableStyles count="0" defaultTableStyle="TableStyleMedium9" defaultPivotStyle="PivotStyleLight16"/>
  <colors>
    <mruColors>
      <color rgb="FFFFEB9C"/>
      <color rgb="FF6DB6ED"/>
      <color rgb="FFDBD25F"/>
      <color rgb="FFDDEEFB"/>
      <color rgb="FFC8E3F8"/>
      <color rgb="FFBBDDF7"/>
      <color rgb="FF4AA4E8"/>
      <color rgb="FFD0E7F9"/>
      <color rgb="FF9BCDF3"/>
      <color rgb="FF54A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68</xdr:row>
      <xdr:rowOff>38100</xdr:rowOff>
    </xdr:from>
    <xdr:to>
      <xdr:col>4</xdr:col>
      <xdr:colOff>0</xdr:colOff>
      <xdr:row>68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479274000" y="1859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81</xdr:row>
      <xdr:rowOff>38100</xdr:rowOff>
    </xdr:from>
    <xdr:to>
      <xdr:col>5</xdr:col>
      <xdr:colOff>0</xdr:colOff>
      <xdr:row>81</xdr:row>
      <xdr:rowOff>38100</xdr:rowOff>
    </xdr:to>
    <xdr:sp macro="" textlink="">
      <xdr:nvSpPr>
        <xdr:cNvPr id="1207" name="Line 1"/>
        <xdr:cNvSpPr>
          <a:spLocks noChangeShapeType="1"/>
        </xdr:cNvSpPr>
      </xdr:nvSpPr>
      <xdr:spPr bwMode="auto">
        <a:xfrm>
          <a:off x="188252100" y="18192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73</xdr:row>
      <xdr:rowOff>38100</xdr:rowOff>
    </xdr:from>
    <xdr:to>
      <xdr:col>4</xdr:col>
      <xdr:colOff>304800</xdr:colOff>
      <xdr:row>73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077079700" y="2298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5"/>
  <sheetViews>
    <sheetView rightToLeft="1" view="pageBreakPreview" zoomScale="178" zoomScaleSheetLayoutView="178" workbookViewId="0">
      <selection activeCell="F5" sqref="F5:I5"/>
    </sheetView>
  </sheetViews>
  <sheetFormatPr defaultColWidth="9" defaultRowHeight="15.75" x14ac:dyDescent="0.25"/>
  <cols>
    <col min="1" max="1" width="14.375" style="22" customWidth="1"/>
    <col min="2" max="2" width="13" style="21" customWidth="1"/>
    <col min="3" max="3" width="0.5" style="21" customWidth="1"/>
    <col min="4" max="4" width="12.625" style="21" customWidth="1"/>
    <col min="5" max="5" width="0.5" style="21" customWidth="1"/>
    <col min="6" max="6" width="12.875" style="21" customWidth="1"/>
    <col min="7" max="7" width="2.75" style="21" hidden="1" customWidth="1"/>
    <col min="8" max="8" width="0.5" style="21" customWidth="1"/>
    <col min="9" max="9" width="13.75" style="21" customWidth="1"/>
    <col min="10" max="10" width="12.5" style="21" customWidth="1"/>
    <col min="11" max="14" width="9" style="21"/>
    <col min="15" max="15" width="9.375" style="21" bestFit="1" customWidth="1"/>
    <col min="16" max="16384" width="9" style="21"/>
  </cols>
  <sheetData>
    <row r="1" spans="1:29" ht="32.25" customHeight="1" x14ac:dyDescent="0.25">
      <c r="A1" s="399" t="s">
        <v>393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29" ht="32.25" customHeight="1" x14ac:dyDescent="0.25">
      <c r="A2" s="400" t="s">
        <v>334</v>
      </c>
      <c r="B2" s="400"/>
      <c r="C2" s="400"/>
      <c r="D2" s="400"/>
      <c r="E2" s="400"/>
      <c r="F2" s="400"/>
      <c r="G2" s="400"/>
      <c r="H2" s="400"/>
      <c r="I2" s="400"/>
      <c r="J2" s="400"/>
    </row>
    <row r="3" spans="1:29" ht="19.5" customHeight="1" thickBot="1" x14ac:dyDescent="0.3">
      <c r="A3" s="45" t="s">
        <v>74</v>
      </c>
      <c r="B3" s="43"/>
      <c r="C3" s="43"/>
      <c r="D3" s="43"/>
      <c r="E3" s="43"/>
      <c r="F3" s="43"/>
      <c r="G3" s="43"/>
      <c r="H3" s="43"/>
      <c r="I3" s="43"/>
      <c r="J3" s="79" t="s">
        <v>84</v>
      </c>
    </row>
    <row r="4" spans="1:29" ht="39.75" customHeight="1" thickTop="1" x14ac:dyDescent="0.25">
      <c r="A4" s="401" t="s">
        <v>35</v>
      </c>
      <c r="B4" s="404" t="s">
        <v>360</v>
      </c>
      <c r="C4" s="404"/>
      <c r="D4" s="404"/>
      <c r="E4" s="390"/>
      <c r="F4" s="404" t="s">
        <v>359</v>
      </c>
      <c r="G4" s="404"/>
      <c r="H4" s="404"/>
      <c r="I4" s="404"/>
      <c r="J4" s="405" t="s">
        <v>85</v>
      </c>
    </row>
    <row r="5" spans="1:29" ht="42.75" customHeight="1" x14ac:dyDescent="0.25">
      <c r="A5" s="402"/>
      <c r="B5" s="408" t="s">
        <v>365</v>
      </c>
      <c r="C5" s="408"/>
      <c r="D5" s="408"/>
      <c r="E5" s="394"/>
      <c r="F5" s="409" t="s">
        <v>443</v>
      </c>
      <c r="G5" s="409"/>
      <c r="H5" s="409"/>
      <c r="I5" s="409"/>
      <c r="J5" s="406"/>
    </row>
    <row r="6" spans="1:29" ht="25.5" customHeight="1" x14ac:dyDescent="0.25">
      <c r="A6" s="402"/>
      <c r="B6" s="316" t="s">
        <v>49</v>
      </c>
      <c r="C6" s="364"/>
      <c r="D6" s="316" t="s">
        <v>50</v>
      </c>
      <c r="E6" s="364"/>
      <c r="F6" s="316" t="s">
        <v>363</v>
      </c>
      <c r="G6" s="327"/>
      <c r="H6" s="364"/>
      <c r="I6" s="316" t="s">
        <v>439</v>
      </c>
      <c r="J6" s="406"/>
    </row>
    <row r="7" spans="1:29" ht="27" customHeight="1" x14ac:dyDescent="0.25">
      <c r="A7" s="403"/>
      <c r="B7" s="372" t="s">
        <v>101</v>
      </c>
      <c r="C7" s="371"/>
      <c r="D7" s="372" t="s">
        <v>102</v>
      </c>
      <c r="E7" s="371"/>
      <c r="F7" s="372" t="s">
        <v>86</v>
      </c>
      <c r="G7" s="371"/>
      <c r="H7" s="371"/>
      <c r="I7" s="372" t="s">
        <v>87</v>
      </c>
      <c r="J7" s="407"/>
    </row>
    <row r="8" spans="1:29" ht="35.1" customHeight="1" x14ac:dyDescent="0.25">
      <c r="A8" s="369" t="s">
        <v>36</v>
      </c>
      <c r="B8" s="103">
        <v>15.39</v>
      </c>
      <c r="C8" s="18"/>
      <c r="D8" s="103">
        <v>5.71</v>
      </c>
      <c r="E8" s="18"/>
      <c r="F8" s="103">
        <v>76.88</v>
      </c>
      <c r="G8" s="370"/>
      <c r="H8" s="370"/>
      <c r="I8" s="103">
        <v>24.87</v>
      </c>
      <c r="J8" s="81" t="s">
        <v>88</v>
      </c>
    </row>
    <row r="9" spans="1:29" ht="35.1" customHeight="1" x14ac:dyDescent="0.25">
      <c r="A9" s="65" t="s">
        <v>37</v>
      </c>
      <c r="B9" s="102">
        <v>14.73</v>
      </c>
      <c r="C9" s="238"/>
      <c r="D9" s="102">
        <v>5.01</v>
      </c>
      <c r="E9" s="238"/>
      <c r="F9" s="102">
        <v>74.989999999999995</v>
      </c>
      <c r="G9" s="20"/>
      <c r="H9" s="20"/>
      <c r="I9" s="102">
        <v>26.19</v>
      </c>
      <c r="J9" s="82" t="s">
        <v>89</v>
      </c>
    </row>
    <row r="10" spans="1:29" ht="35.1" customHeight="1" x14ac:dyDescent="0.25">
      <c r="A10" s="65" t="s">
        <v>38</v>
      </c>
      <c r="B10" s="102">
        <v>21.79</v>
      </c>
      <c r="C10" s="238"/>
      <c r="D10" s="102">
        <v>10.81</v>
      </c>
      <c r="E10" s="238"/>
      <c r="F10" s="102">
        <v>72.989999999999995</v>
      </c>
      <c r="G10" s="20"/>
      <c r="H10" s="20"/>
      <c r="I10" s="102">
        <v>27.59</v>
      </c>
      <c r="J10" s="82" t="s">
        <v>90</v>
      </c>
    </row>
    <row r="11" spans="1:29" ht="35.1" customHeight="1" x14ac:dyDescent="0.25">
      <c r="A11" s="65" t="s">
        <v>39</v>
      </c>
      <c r="B11" s="102">
        <v>25.43</v>
      </c>
      <c r="C11" s="238"/>
      <c r="D11" s="102">
        <v>13.38</v>
      </c>
      <c r="E11" s="238"/>
      <c r="F11" s="102">
        <v>72.66</v>
      </c>
      <c r="G11" s="20"/>
      <c r="H11" s="20"/>
      <c r="I11" s="102">
        <v>28.49</v>
      </c>
      <c r="J11" s="82" t="s">
        <v>91</v>
      </c>
    </row>
    <row r="12" spans="1:29" ht="35.1" customHeight="1" thickBot="1" x14ac:dyDescent="0.3">
      <c r="A12" s="65" t="s">
        <v>40</v>
      </c>
      <c r="B12" s="102">
        <v>32.25</v>
      </c>
      <c r="C12" s="238"/>
      <c r="D12" s="102">
        <v>18.87</v>
      </c>
      <c r="E12" s="238"/>
      <c r="F12" s="102">
        <v>49.77</v>
      </c>
      <c r="G12" s="20"/>
      <c r="H12" s="20"/>
      <c r="I12" s="102">
        <v>18.5</v>
      </c>
      <c r="J12" s="82" t="s">
        <v>92</v>
      </c>
    </row>
    <row r="13" spans="1:29" ht="35.1" customHeight="1" x14ac:dyDescent="0.25">
      <c r="A13" s="65" t="s">
        <v>41</v>
      </c>
      <c r="B13" s="102">
        <v>38.5</v>
      </c>
      <c r="C13" s="238"/>
      <c r="D13" s="102">
        <v>25.73</v>
      </c>
      <c r="E13" s="238"/>
      <c r="F13" s="102">
        <v>32.51</v>
      </c>
      <c r="G13" s="20"/>
      <c r="H13" s="20"/>
      <c r="I13" s="102">
        <v>14.8</v>
      </c>
      <c r="J13" s="82" t="s">
        <v>93</v>
      </c>
      <c r="AA13" s="98"/>
      <c r="AB13" s="98"/>
      <c r="AC13" s="98"/>
    </row>
    <row r="14" spans="1:29" ht="35.1" customHeight="1" x14ac:dyDescent="0.25">
      <c r="A14" s="65" t="s">
        <v>42</v>
      </c>
      <c r="B14" s="102">
        <v>43.53</v>
      </c>
      <c r="C14" s="238"/>
      <c r="D14" s="102">
        <v>29.95</v>
      </c>
      <c r="E14" s="238"/>
      <c r="F14" s="102">
        <v>23.1</v>
      </c>
      <c r="G14" s="20"/>
      <c r="H14" s="20"/>
      <c r="I14" s="102">
        <v>10.88</v>
      </c>
      <c r="J14" s="82" t="s">
        <v>94</v>
      </c>
    </row>
    <row r="15" spans="1:29" ht="35.1" customHeight="1" x14ac:dyDescent="0.25">
      <c r="A15" s="65" t="s">
        <v>43</v>
      </c>
      <c r="B15" s="102">
        <v>44.23</v>
      </c>
      <c r="C15" s="238"/>
      <c r="D15" s="102">
        <v>30.39</v>
      </c>
      <c r="E15" s="238"/>
      <c r="F15" s="102">
        <v>25.13</v>
      </c>
      <c r="G15" s="20"/>
      <c r="H15" s="20"/>
      <c r="I15" s="102">
        <v>11.7</v>
      </c>
      <c r="J15" s="82" t="s">
        <v>95</v>
      </c>
    </row>
    <row r="16" spans="1:29" ht="35.1" customHeight="1" x14ac:dyDescent="0.25">
      <c r="A16" s="65" t="s">
        <v>44</v>
      </c>
      <c r="B16" s="102">
        <v>39.520000000000003</v>
      </c>
      <c r="C16" s="238"/>
      <c r="D16" s="102">
        <v>25.38</v>
      </c>
      <c r="E16" s="238"/>
      <c r="F16" s="102">
        <v>27.19</v>
      </c>
      <c r="G16" s="20"/>
      <c r="H16" s="20"/>
      <c r="I16" s="102">
        <v>12.64</v>
      </c>
      <c r="J16" s="82" t="s">
        <v>96</v>
      </c>
    </row>
    <row r="17" spans="1:32" ht="35.1" customHeight="1" x14ac:dyDescent="0.25">
      <c r="A17" s="66" t="s">
        <v>64</v>
      </c>
      <c r="B17" s="102">
        <v>30.55</v>
      </c>
      <c r="C17" s="238"/>
      <c r="D17" s="102">
        <v>19.309999999999999</v>
      </c>
      <c r="E17" s="238"/>
      <c r="F17" s="102">
        <v>48.59</v>
      </c>
      <c r="G17" s="20"/>
      <c r="H17" s="20"/>
      <c r="I17" s="102">
        <v>25.01</v>
      </c>
      <c r="J17" s="83" t="s">
        <v>99</v>
      </c>
      <c r="R17" s="96"/>
      <c r="S17" s="96"/>
      <c r="T17" s="96"/>
      <c r="U17" s="96"/>
      <c r="V17" s="96"/>
      <c r="W17" s="96"/>
      <c r="X17" s="96"/>
      <c r="Y17" s="96"/>
      <c r="Z17" s="96"/>
    </row>
    <row r="18" spans="1:32" ht="35.1" customHeight="1" x14ac:dyDescent="0.25">
      <c r="A18" s="66" t="s">
        <v>45</v>
      </c>
      <c r="B18" s="102">
        <v>21.53</v>
      </c>
      <c r="C18" s="238"/>
      <c r="D18" s="102">
        <v>12.39</v>
      </c>
      <c r="E18" s="238"/>
      <c r="F18" s="102">
        <v>83.7</v>
      </c>
      <c r="G18" s="20"/>
      <c r="H18" s="20"/>
      <c r="I18" s="102">
        <v>46.16</v>
      </c>
      <c r="J18" s="83" t="s">
        <v>97</v>
      </c>
      <c r="Q18" s="96"/>
    </row>
    <row r="19" spans="1:32" ht="35.1" customHeight="1" thickBot="1" x14ac:dyDescent="0.3">
      <c r="A19" s="68" t="s">
        <v>65</v>
      </c>
      <c r="B19" s="289">
        <v>17.37</v>
      </c>
      <c r="C19" s="253"/>
      <c r="D19" s="289">
        <v>8.35</v>
      </c>
      <c r="E19" s="253"/>
      <c r="F19" s="289">
        <v>91.55</v>
      </c>
      <c r="G19" s="294"/>
      <c r="H19" s="294"/>
      <c r="I19" s="289">
        <v>61.22</v>
      </c>
      <c r="J19" s="24" t="s">
        <v>98</v>
      </c>
      <c r="O19" s="96"/>
      <c r="P19" s="96"/>
      <c r="Q19" s="96"/>
      <c r="AA19" s="100"/>
      <c r="AB19" s="100"/>
      <c r="AC19" s="100"/>
      <c r="AD19" s="100"/>
      <c r="AE19" s="100"/>
      <c r="AF19" s="100"/>
    </row>
    <row r="20" spans="1:32" ht="34.5" customHeight="1" thickTop="1" thickBot="1" x14ac:dyDescent="0.3">
      <c r="A20" s="291" t="s">
        <v>81</v>
      </c>
      <c r="B20" s="292">
        <f>SUM(B8:B19)/12</f>
        <v>28.735000000000003</v>
      </c>
      <c r="C20" s="293"/>
      <c r="D20" s="292">
        <f>SUM(D8:D19)/12</f>
        <v>17.106666666666666</v>
      </c>
      <c r="E20" s="293"/>
      <c r="F20" s="292">
        <f>SUM(F8:F19)/12</f>
        <v>56.588333333333331</v>
      </c>
      <c r="G20" s="293"/>
      <c r="H20" s="293"/>
      <c r="I20" s="292">
        <f>SUM(I8:I19)/12</f>
        <v>25.670833333333331</v>
      </c>
      <c r="J20" s="336" t="s">
        <v>100</v>
      </c>
      <c r="O20" s="96"/>
      <c r="P20" s="96"/>
      <c r="AA20" s="96"/>
      <c r="AB20" s="96"/>
      <c r="AC20" s="96"/>
      <c r="AD20" s="96"/>
      <c r="AE20" s="96"/>
      <c r="AF20" s="96"/>
    </row>
    <row r="21" spans="1:32" ht="25.5" customHeight="1" thickTop="1" x14ac:dyDescent="0.25">
      <c r="A21" s="397" t="s">
        <v>411</v>
      </c>
      <c r="B21" s="397"/>
      <c r="C21" s="397"/>
      <c r="D21" s="397"/>
      <c r="E21" s="49"/>
      <c r="F21" s="398" t="s">
        <v>354</v>
      </c>
      <c r="G21" s="398"/>
      <c r="H21" s="398"/>
      <c r="I21" s="398"/>
      <c r="J21" s="398"/>
    </row>
    <row r="22" spans="1:32" ht="35.25" customHeight="1" x14ac:dyDescent="0.25">
      <c r="A22" s="411" t="s">
        <v>364</v>
      </c>
      <c r="B22" s="411"/>
      <c r="C22" s="411"/>
      <c r="D22" s="411"/>
      <c r="E22" s="97"/>
      <c r="F22" s="412" t="s">
        <v>338</v>
      </c>
      <c r="G22" s="412"/>
      <c r="H22" s="412"/>
      <c r="I22" s="412"/>
      <c r="J22" s="412"/>
    </row>
    <row r="23" spans="1:32" ht="18" customHeight="1" x14ac:dyDescent="0.25">
      <c r="A23" s="95"/>
      <c r="B23" s="97"/>
      <c r="C23" s="97"/>
      <c r="D23" s="97"/>
      <c r="E23" s="97"/>
      <c r="F23" s="85"/>
      <c r="G23" s="85"/>
      <c r="H23" s="85"/>
      <c r="I23" s="85"/>
      <c r="J23" s="85"/>
    </row>
    <row r="24" spans="1:32" ht="23.25" customHeight="1" x14ac:dyDescent="0.25">
      <c r="D24" s="413"/>
      <c r="E24" s="413"/>
      <c r="F24" s="413"/>
      <c r="G24" s="413"/>
      <c r="H24" s="413"/>
      <c r="I24" s="413"/>
      <c r="J24" s="413"/>
    </row>
    <row r="25" spans="1:32" ht="16.5" customHeight="1" x14ac:dyDescent="0.25">
      <c r="A25" s="97"/>
      <c r="B25" s="97"/>
      <c r="C25" s="97"/>
      <c r="D25" s="97"/>
      <c r="E25" s="97"/>
      <c r="F25" s="97"/>
      <c r="G25" s="97"/>
      <c r="H25" s="97"/>
      <c r="I25" s="97"/>
    </row>
    <row r="26" spans="1:32" ht="19.5" customHeight="1" x14ac:dyDescent="0.25">
      <c r="A26" s="97"/>
      <c r="B26" s="97"/>
      <c r="C26" s="97"/>
      <c r="D26" s="97"/>
      <c r="E26" s="97"/>
      <c r="F26" s="97"/>
      <c r="G26" s="97"/>
      <c r="H26" s="97"/>
      <c r="I26" s="97"/>
    </row>
    <row r="27" spans="1:32" ht="17.25" customHeight="1" x14ac:dyDescent="0.25">
      <c r="A27" s="97"/>
      <c r="B27" s="97"/>
      <c r="C27" s="97"/>
      <c r="D27" s="97"/>
      <c r="E27" s="97"/>
      <c r="F27" s="97"/>
      <c r="G27" s="97"/>
      <c r="H27" s="97"/>
      <c r="I27" s="97"/>
    </row>
    <row r="28" spans="1:32" ht="17.25" customHeight="1" x14ac:dyDescent="0.25">
      <c r="A28" s="240"/>
      <c r="B28" s="240"/>
      <c r="C28" s="240"/>
      <c r="D28" s="240"/>
      <c r="E28" s="240"/>
      <c r="F28" s="240"/>
      <c r="G28" s="240"/>
      <c r="H28" s="240"/>
      <c r="I28" s="240"/>
    </row>
    <row r="29" spans="1:32" ht="17.25" customHeight="1" x14ac:dyDescent="0.25">
      <c r="A29" s="240"/>
      <c r="B29" s="240"/>
      <c r="C29" s="240"/>
      <c r="D29" s="240"/>
      <c r="E29" s="240"/>
      <c r="F29" s="240"/>
      <c r="G29" s="240"/>
      <c r="H29" s="240"/>
      <c r="I29" s="240"/>
    </row>
    <row r="30" spans="1:32" ht="17.25" customHeight="1" x14ac:dyDescent="0.25">
      <c r="A30" s="240"/>
      <c r="B30" s="240"/>
      <c r="C30" s="240"/>
      <c r="D30" s="240"/>
      <c r="E30" s="240"/>
      <c r="F30" s="240"/>
      <c r="G30" s="240"/>
      <c r="H30" s="240"/>
      <c r="I30" s="240"/>
    </row>
    <row r="31" spans="1:32" ht="11.25" customHeight="1" x14ac:dyDescent="0.25">
      <c r="A31" s="240"/>
      <c r="B31" s="240"/>
      <c r="C31" s="240"/>
      <c r="D31" s="240"/>
      <c r="E31" s="240"/>
      <c r="F31" s="240"/>
      <c r="G31" s="240"/>
      <c r="H31" s="240"/>
      <c r="I31" s="240"/>
    </row>
    <row r="32" spans="1:32" ht="9.75" customHeight="1" x14ac:dyDescent="0.25">
      <c r="A32" s="240"/>
      <c r="B32" s="240"/>
      <c r="C32" s="240"/>
      <c r="D32" s="240"/>
      <c r="E32" s="240"/>
      <c r="F32" s="240"/>
      <c r="G32" s="240"/>
      <c r="H32" s="240"/>
      <c r="I32" s="240"/>
    </row>
    <row r="33" spans="1:10" ht="5.25" customHeight="1" x14ac:dyDescent="0.25">
      <c r="A33" s="97"/>
      <c r="B33" s="97"/>
      <c r="C33" s="97"/>
      <c r="D33" s="97"/>
      <c r="E33" s="97"/>
      <c r="F33" s="97"/>
      <c r="G33" s="97"/>
      <c r="H33" s="97"/>
      <c r="I33" s="97"/>
    </row>
    <row r="34" spans="1:10" ht="19.5" customHeight="1" x14ac:dyDescent="0.25">
      <c r="A34" s="46"/>
      <c r="B34" s="47"/>
      <c r="C34" s="47"/>
      <c r="D34" s="47"/>
      <c r="E34" s="47"/>
      <c r="F34" s="48"/>
      <c r="G34" s="48"/>
      <c r="H34" s="48"/>
      <c r="I34" s="48"/>
    </row>
    <row r="35" spans="1:10" ht="24" customHeight="1" x14ac:dyDescent="0.25">
      <c r="A35" s="414" t="s">
        <v>163</v>
      </c>
      <c r="B35" s="414"/>
      <c r="C35" s="414"/>
      <c r="D35" s="414"/>
      <c r="E35" s="50"/>
      <c r="F35" s="410" t="s">
        <v>397</v>
      </c>
      <c r="G35" s="410"/>
      <c r="H35" s="410"/>
      <c r="I35" s="410"/>
      <c r="J35" s="410"/>
    </row>
  </sheetData>
  <mergeCells count="15">
    <mergeCell ref="F35:J35"/>
    <mergeCell ref="A22:D22"/>
    <mergeCell ref="F22:J22"/>
    <mergeCell ref="D24:J24"/>
    <mergeCell ref="A35:D35"/>
    <mergeCell ref="A21:D21"/>
    <mergeCell ref="F21:J21"/>
    <mergeCell ref="A1:J1"/>
    <mergeCell ref="A2:J2"/>
    <mergeCell ref="A4:A7"/>
    <mergeCell ref="B4:D4"/>
    <mergeCell ref="F4:I4"/>
    <mergeCell ref="J4:J7"/>
    <mergeCell ref="B5:D5"/>
    <mergeCell ref="F5:I5"/>
  </mergeCells>
  <printOptions horizontalCentered="1"/>
  <pageMargins left="0.45866141700000002" right="0.45866141700000002" top="0.59055118110236204" bottom="0.196850393700787" header="0.31496062992126" footer="0.31496062992126"/>
  <pageSetup paperSize="9"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4"/>
  <sheetViews>
    <sheetView rightToLeft="1" view="pageBreakPreview" topLeftCell="A3" zoomScaleSheetLayoutView="100" workbookViewId="0">
      <selection activeCell="F5" sqref="F5:I5"/>
    </sheetView>
  </sheetViews>
  <sheetFormatPr defaultColWidth="9" defaultRowHeight="15.75" x14ac:dyDescent="0.25"/>
  <cols>
    <col min="1" max="1" width="12" style="22" customWidth="1"/>
    <col min="2" max="2" width="13.625" style="21" customWidth="1"/>
    <col min="3" max="3" width="0.5" style="21" customWidth="1"/>
    <col min="4" max="4" width="12.25" style="21" customWidth="1"/>
    <col min="5" max="5" width="0.625" style="21" customWidth="1"/>
    <col min="6" max="6" width="13" style="21" customWidth="1"/>
    <col min="7" max="7" width="2.75" style="21" hidden="1" customWidth="1"/>
    <col min="8" max="8" width="0.5" style="21" customWidth="1"/>
    <col min="9" max="9" width="12.5" style="21" customWidth="1"/>
    <col min="10" max="10" width="15.125" style="21" customWidth="1"/>
    <col min="11" max="14" width="9" style="21"/>
    <col min="15" max="15" width="9.375" style="21" bestFit="1" customWidth="1"/>
    <col min="16" max="16384" width="9" style="21"/>
  </cols>
  <sheetData>
    <row r="1" spans="1:29" ht="31.5" customHeight="1" x14ac:dyDescent="0.25">
      <c r="A1" s="399" t="s">
        <v>391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29" ht="29.25" customHeight="1" x14ac:dyDescent="0.25">
      <c r="A2" s="400" t="s">
        <v>281</v>
      </c>
      <c r="B2" s="415"/>
      <c r="C2" s="415"/>
      <c r="D2" s="415"/>
      <c r="E2" s="415"/>
      <c r="F2" s="415"/>
      <c r="G2" s="415"/>
      <c r="H2" s="415"/>
      <c r="I2" s="415"/>
      <c r="J2" s="415"/>
    </row>
    <row r="3" spans="1:29" ht="26.1" customHeight="1" thickBot="1" x14ac:dyDescent="0.3">
      <c r="A3" s="45" t="s">
        <v>304</v>
      </c>
      <c r="B3" s="43"/>
      <c r="C3" s="43"/>
      <c r="D3" s="43"/>
      <c r="E3" s="43"/>
      <c r="F3" s="43"/>
      <c r="G3" s="43"/>
      <c r="H3" s="43"/>
      <c r="I3" s="43"/>
      <c r="J3" s="79" t="s">
        <v>305</v>
      </c>
    </row>
    <row r="4" spans="1:29" ht="37.5" customHeight="1" thickTop="1" x14ac:dyDescent="0.25">
      <c r="A4" s="401" t="s">
        <v>35</v>
      </c>
      <c r="B4" s="404" t="s">
        <v>362</v>
      </c>
      <c r="C4" s="404"/>
      <c r="D4" s="404"/>
      <c r="E4" s="392"/>
      <c r="F4" s="404" t="s">
        <v>165</v>
      </c>
      <c r="G4" s="404"/>
      <c r="H4" s="404"/>
      <c r="I4" s="404"/>
      <c r="J4" s="405" t="s">
        <v>85</v>
      </c>
    </row>
    <row r="5" spans="1:29" ht="34.5" customHeight="1" x14ac:dyDescent="0.25">
      <c r="A5" s="402"/>
      <c r="B5" s="408" t="s">
        <v>365</v>
      </c>
      <c r="C5" s="408"/>
      <c r="D5" s="408"/>
      <c r="E5" s="395"/>
      <c r="F5" s="409" t="s">
        <v>443</v>
      </c>
      <c r="G5" s="409"/>
      <c r="H5" s="409"/>
      <c r="I5" s="409"/>
      <c r="J5" s="406"/>
    </row>
    <row r="6" spans="1:29" ht="27" customHeight="1" x14ac:dyDescent="0.25">
      <c r="A6" s="402"/>
      <c r="B6" s="316" t="s">
        <v>49</v>
      </c>
      <c r="C6" s="364"/>
      <c r="D6" s="316" t="s">
        <v>50</v>
      </c>
      <c r="E6" s="364"/>
      <c r="F6" s="316" t="s">
        <v>363</v>
      </c>
      <c r="G6" s="327"/>
      <c r="H6" s="364"/>
      <c r="I6" s="316" t="s">
        <v>439</v>
      </c>
      <c r="J6" s="406"/>
    </row>
    <row r="7" spans="1:29" ht="26.1" customHeight="1" x14ac:dyDescent="0.25">
      <c r="A7" s="402"/>
      <c r="B7" s="420" t="s">
        <v>101</v>
      </c>
      <c r="C7" s="365"/>
      <c r="D7" s="420" t="s">
        <v>102</v>
      </c>
      <c r="E7" s="365"/>
      <c r="F7" s="420" t="s">
        <v>86</v>
      </c>
      <c r="G7" s="365"/>
      <c r="H7" s="365"/>
      <c r="I7" s="420" t="s">
        <v>87</v>
      </c>
      <c r="J7" s="406"/>
    </row>
    <row r="8" spans="1:29" ht="14.25" customHeight="1" x14ac:dyDescent="0.25">
      <c r="A8" s="403"/>
      <c r="B8" s="421"/>
      <c r="C8" s="371"/>
      <c r="D8" s="421"/>
      <c r="E8" s="371"/>
      <c r="F8" s="421"/>
      <c r="G8" s="371"/>
      <c r="H8" s="371"/>
      <c r="I8" s="421"/>
      <c r="J8" s="407"/>
    </row>
    <row r="9" spans="1:29" ht="35.1" customHeight="1" x14ac:dyDescent="0.25">
      <c r="A9" s="369" t="s">
        <v>36</v>
      </c>
      <c r="B9" s="103">
        <v>16.690000000000001</v>
      </c>
      <c r="C9" s="18"/>
      <c r="D9" s="103">
        <v>4.3600000000000003</v>
      </c>
      <c r="E9" s="18"/>
      <c r="F9" s="103">
        <v>96.65</v>
      </c>
      <c r="G9" s="103"/>
      <c r="H9" s="18"/>
      <c r="I9" s="103">
        <v>56.3</v>
      </c>
      <c r="J9" s="81" t="s">
        <v>88</v>
      </c>
    </row>
    <row r="10" spans="1:29" ht="35.1" customHeight="1" x14ac:dyDescent="0.25">
      <c r="A10" s="65" t="s">
        <v>37</v>
      </c>
      <c r="B10" s="102">
        <v>18.87</v>
      </c>
      <c r="C10" s="238"/>
      <c r="D10" s="102">
        <v>5.69</v>
      </c>
      <c r="E10" s="238"/>
      <c r="F10" s="102">
        <v>81.63</v>
      </c>
      <c r="G10" s="102"/>
      <c r="H10" s="238"/>
      <c r="I10" s="102">
        <v>32.130000000000003</v>
      </c>
      <c r="J10" s="82" t="s">
        <v>89</v>
      </c>
    </row>
    <row r="11" spans="1:29" ht="35.1" customHeight="1" x14ac:dyDescent="0.25">
      <c r="A11" s="65" t="s">
        <v>38</v>
      </c>
      <c r="B11" s="102">
        <v>25.01</v>
      </c>
      <c r="C11" s="238"/>
      <c r="D11" s="102">
        <v>10.86</v>
      </c>
      <c r="E11" s="238"/>
      <c r="F11" s="102">
        <v>86.42</v>
      </c>
      <c r="G11" s="102"/>
      <c r="H11" s="238"/>
      <c r="I11" s="102">
        <v>35.47</v>
      </c>
      <c r="J11" s="82" t="s">
        <v>90</v>
      </c>
    </row>
    <row r="12" spans="1:29" ht="35.1" customHeight="1" x14ac:dyDescent="0.25">
      <c r="A12" s="65" t="s">
        <v>39</v>
      </c>
      <c r="B12" s="102">
        <v>30.41</v>
      </c>
      <c r="C12" s="238"/>
      <c r="D12" s="102">
        <v>14.5</v>
      </c>
      <c r="E12" s="238"/>
      <c r="F12" s="102">
        <v>80.19</v>
      </c>
      <c r="G12" s="102"/>
      <c r="H12" s="238"/>
      <c r="I12" s="102">
        <v>27.68</v>
      </c>
      <c r="J12" s="82" t="s">
        <v>91</v>
      </c>
    </row>
    <row r="13" spans="1:29" ht="35.1" customHeight="1" thickBot="1" x14ac:dyDescent="0.3">
      <c r="A13" s="65" t="s">
        <v>40</v>
      </c>
      <c r="B13" s="102">
        <v>36.89</v>
      </c>
      <c r="C13" s="238"/>
      <c r="D13" s="102">
        <v>19.46</v>
      </c>
      <c r="E13" s="238"/>
      <c r="F13" s="102">
        <v>61.7</v>
      </c>
      <c r="G13" s="102"/>
      <c r="H13" s="238"/>
      <c r="I13" s="102">
        <v>20.51</v>
      </c>
      <c r="J13" s="82" t="s">
        <v>92</v>
      </c>
    </row>
    <row r="14" spans="1:29" ht="35.1" customHeight="1" x14ac:dyDescent="0.25">
      <c r="A14" s="65" t="s">
        <v>41</v>
      </c>
      <c r="B14" s="102">
        <v>42.53</v>
      </c>
      <c r="C14" s="238"/>
      <c r="D14" s="102">
        <v>25.09</v>
      </c>
      <c r="E14" s="238"/>
      <c r="F14" s="102">
        <v>57.88</v>
      </c>
      <c r="G14" s="102"/>
      <c r="H14" s="238"/>
      <c r="I14" s="102">
        <v>19.010000000000002</v>
      </c>
      <c r="J14" s="82" t="s">
        <v>93</v>
      </c>
      <c r="AA14" s="98"/>
      <c r="AB14" s="98"/>
      <c r="AC14" s="98"/>
    </row>
    <row r="15" spans="1:29" ht="35.1" customHeight="1" x14ac:dyDescent="0.25">
      <c r="A15" s="65" t="s">
        <v>42</v>
      </c>
      <c r="B15" s="102">
        <v>44.44</v>
      </c>
      <c r="C15" s="238"/>
      <c r="D15" s="102">
        <v>26.09</v>
      </c>
      <c r="E15" s="238"/>
      <c r="F15" s="102">
        <v>59.98</v>
      </c>
      <c r="G15" s="102"/>
      <c r="H15" s="238"/>
      <c r="I15" s="102">
        <v>15.12</v>
      </c>
      <c r="J15" s="82" t="s">
        <v>94</v>
      </c>
    </row>
    <row r="16" spans="1:29" ht="35.1" customHeight="1" x14ac:dyDescent="0.25">
      <c r="A16" s="65" t="s">
        <v>43</v>
      </c>
      <c r="B16" s="102">
        <v>44.46</v>
      </c>
      <c r="C16" s="238"/>
      <c r="D16" s="102">
        <v>26.67</v>
      </c>
      <c r="E16" s="238"/>
      <c r="F16" s="102">
        <v>73.59</v>
      </c>
      <c r="G16" s="102"/>
      <c r="H16" s="238"/>
      <c r="I16" s="102">
        <v>18.27</v>
      </c>
      <c r="J16" s="82" t="s">
        <v>95</v>
      </c>
    </row>
    <row r="17" spans="1:32" ht="35.1" customHeight="1" x14ac:dyDescent="0.25">
      <c r="A17" s="65" t="s">
        <v>44</v>
      </c>
      <c r="B17" s="102">
        <v>40.840000000000003</v>
      </c>
      <c r="C17" s="238"/>
      <c r="D17" s="102">
        <v>22.59</v>
      </c>
      <c r="E17" s="238"/>
      <c r="F17" s="102">
        <v>77.069999999999993</v>
      </c>
      <c r="G17" s="102"/>
      <c r="H17" s="238"/>
      <c r="I17" s="102">
        <v>18.920000000000002</v>
      </c>
      <c r="J17" s="82" t="s">
        <v>96</v>
      </c>
    </row>
    <row r="18" spans="1:32" ht="35.1" customHeight="1" x14ac:dyDescent="0.25">
      <c r="A18" s="66" t="s">
        <v>64</v>
      </c>
      <c r="B18" s="102">
        <v>33.18</v>
      </c>
      <c r="C18" s="238"/>
      <c r="D18" s="102">
        <v>18.55</v>
      </c>
      <c r="E18" s="238"/>
      <c r="F18" s="102">
        <v>79.81</v>
      </c>
      <c r="G18" s="102"/>
      <c r="H18" s="238"/>
      <c r="I18" s="102">
        <v>30.83</v>
      </c>
      <c r="J18" s="83" t="s">
        <v>99</v>
      </c>
      <c r="R18" s="96"/>
      <c r="S18" s="96"/>
      <c r="T18" s="96"/>
      <c r="U18" s="96"/>
      <c r="V18" s="96"/>
      <c r="W18" s="96"/>
      <c r="X18" s="96"/>
      <c r="Y18" s="96"/>
      <c r="Z18" s="96"/>
    </row>
    <row r="19" spans="1:32" ht="35.1" customHeight="1" x14ac:dyDescent="0.25">
      <c r="A19" s="66" t="s">
        <v>45</v>
      </c>
      <c r="B19" s="102">
        <v>25.46</v>
      </c>
      <c r="C19" s="238"/>
      <c r="D19" s="102">
        <v>12.97</v>
      </c>
      <c r="E19" s="238"/>
      <c r="F19" s="102">
        <v>89.26</v>
      </c>
      <c r="G19" s="102"/>
      <c r="H19" s="238"/>
      <c r="I19" s="102">
        <v>44.22</v>
      </c>
      <c r="J19" s="83" t="s">
        <v>97</v>
      </c>
      <c r="Q19" s="100"/>
    </row>
    <row r="20" spans="1:32" ht="35.1" customHeight="1" thickBot="1" x14ac:dyDescent="0.3">
      <c r="A20" s="252" t="s">
        <v>65</v>
      </c>
      <c r="B20" s="243">
        <v>21.46</v>
      </c>
      <c r="C20" s="239"/>
      <c r="D20" s="243">
        <v>9.17</v>
      </c>
      <c r="E20" s="239"/>
      <c r="F20" s="243">
        <v>89.85</v>
      </c>
      <c r="G20" s="243"/>
      <c r="H20" s="239"/>
      <c r="I20" s="243">
        <v>47.51</v>
      </c>
      <c r="J20" s="101" t="s">
        <v>98</v>
      </c>
      <c r="O20" s="100"/>
      <c r="P20" s="100"/>
      <c r="Q20" s="96"/>
      <c r="AA20" s="100"/>
      <c r="AB20" s="100"/>
      <c r="AC20" s="100"/>
      <c r="AD20" s="100"/>
      <c r="AE20" s="100"/>
      <c r="AF20" s="100"/>
    </row>
    <row r="21" spans="1:32" ht="34.5" customHeight="1" thickTop="1" thickBot="1" x14ac:dyDescent="0.3">
      <c r="A21" s="291" t="s">
        <v>81</v>
      </c>
      <c r="B21" s="292">
        <f>SUM(B9:B20)/12</f>
        <v>31.686666666666664</v>
      </c>
      <c r="C21" s="293"/>
      <c r="D21" s="292">
        <f>SUM(D9:D20)/12</f>
        <v>16.333333333333332</v>
      </c>
      <c r="E21" s="293"/>
      <c r="F21" s="292">
        <f>SUM(F9:F20)/12</f>
        <v>77.835833333333326</v>
      </c>
      <c r="G21" s="293"/>
      <c r="H21" s="293"/>
      <c r="I21" s="292">
        <f>SUM(I9:I20)/12</f>
        <v>30.497500000000002</v>
      </c>
      <c r="J21" s="299" t="s">
        <v>100</v>
      </c>
      <c r="O21" s="96"/>
      <c r="P21" s="96"/>
      <c r="AA21" s="96"/>
      <c r="AB21" s="96"/>
      <c r="AC21" s="96"/>
      <c r="AD21" s="96"/>
      <c r="AE21" s="96"/>
      <c r="AF21" s="96"/>
    </row>
    <row r="22" spans="1:32" ht="21.75" customHeight="1" thickTop="1" x14ac:dyDescent="0.25">
      <c r="A22" s="397" t="s">
        <v>411</v>
      </c>
      <c r="B22" s="397"/>
      <c r="C22" s="397"/>
      <c r="D22" s="397"/>
      <c r="E22" s="49"/>
      <c r="F22" s="398" t="s">
        <v>354</v>
      </c>
      <c r="G22" s="398"/>
      <c r="H22" s="398"/>
      <c r="I22" s="398"/>
      <c r="J22" s="398"/>
    </row>
    <row r="23" spans="1:32" ht="35.25" customHeight="1" x14ac:dyDescent="0.25">
      <c r="A23" s="418" t="s">
        <v>364</v>
      </c>
      <c r="B23" s="418"/>
      <c r="C23" s="418"/>
      <c r="D23" s="418"/>
      <c r="E23" s="119"/>
      <c r="F23" s="412" t="s">
        <v>338</v>
      </c>
      <c r="G23" s="412"/>
      <c r="H23" s="412"/>
      <c r="I23" s="412"/>
      <c r="J23" s="412"/>
    </row>
    <row r="24" spans="1:32" ht="18" customHeight="1" x14ac:dyDescent="0.25">
      <c r="A24" s="118"/>
      <c r="B24" s="119"/>
      <c r="C24" s="119"/>
      <c r="D24" s="119"/>
      <c r="E24" s="119"/>
      <c r="F24" s="85"/>
      <c r="G24" s="85"/>
      <c r="H24" s="85"/>
      <c r="I24" s="85"/>
      <c r="J24" s="85"/>
    </row>
    <row r="25" spans="1:32" ht="22.5" customHeight="1" x14ac:dyDescent="0.25">
      <c r="D25" s="413"/>
      <c r="E25" s="413"/>
      <c r="F25" s="413"/>
      <c r="G25" s="413"/>
      <c r="H25" s="413"/>
      <c r="I25" s="413"/>
      <c r="J25" s="413"/>
    </row>
    <row r="26" spans="1:32" ht="18.75" customHeight="1" x14ac:dyDescent="0.25">
      <c r="A26" s="119"/>
      <c r="B26" s="119"/>
      <c r="C26" s="119"/>
      <c r="D26" s="119"/>
      <c r="E26" s="119"/>
      <c r="F26" s="119"/>
      <c r="G26" s="119"/>
      <c r="H26" s="119"/>
      <c r="I26" s="119"/>
    </row>
    <row r="27" spans="1:32" ht="18" customHeight="1" x14ac:dyDescent="0.25">
      <c r="A27" s="119"/>
      <c r="B27" s="119"/>
      <c r="C27" s="119"/>
      <c r="D27" s="119"/>
      <c r="E27" s="119"/>
      <c r="F27" s="119"/>
      <c r="G27" s="119"/>
      <c r="H27" s="119"/>
      <c r="I27" s="119"/>
    </row>
    <row r="28" spans="1:32" ht="15" customHeight="1" x14ac:dyDescent="0.25">
      <c r="A28" s="119"/>
      <c r="B28" s="119"/>
      <c r="C28" s="119"/>
      <c r="D28" s="119"/>
      <c r="E28" s="119"/>
      <c r="F28" s="119"/>
      <c r="G28" s="119"/>
      <c r="H28" s="119"/>
      <c r="I28" s="119"/>
    </row>
    <row r="29" spans="1:32" ht="15" customHeight="1" x14ac:dyDescent="0.25">
      <c r="A29" s="240"/>
      <c r="B29" s="240"/>
      <c r="C29" s="240"/>
      <c r="D29" s="240"/>
      <c r="E29" s="240"/>
      <c r="F29" s="240"/>
      <c r="G29" s="240"/>
      <c r="H29" s="240"/>
      <c r="I29" s="240"/>
    </row>
    <row r="30" spans="1:32" ht="15" customHeight="1" x14ac:dyDescent="0.25">
      <c r="A30" s="240"/>
      <c r="B30" s="240"/>
      <c r="C30" s="240"/>
      <c r="D30" s="240"/>
      <c r="E30" s="240"/>
      <c r="F30" s="240"/>
      <c r="G30" s="240"/>
      <c r="H30" s="240"/>
      <c r="I30" s="240"/>
    </row>
    <row r="31" spans="1:32" ht="15" customHeight="1" x14ac:dyDescent="0.25">
      <c r="A31" s="240"/>
      <c r="B31" s="240"/>
      <c r="C31" s="240"/>
      <c r="D31" s="240"/>
      <c r="E31" s="240"/>
      <c r="F31" s="240"/>
      <c r="G31" s="240"/>
      <c r="H31" s="240"/>
      <c r="I31" s="240"/>
    </row>
    <row r="32" spans="1:32" ht="14.25" customHeight="1" x14ac:dyDescent="0.25">
      <c r="A32" s="119"/>
      <c r="B32" s="119"/>
      <c r="C32" s="119"/>
      <c r="D32" s="119"/>
      <c r="E32" s="119"/>
      <c r="F32" s="119"/>
      <c r="G32" s="119"/>
      <c r="H32" s="119"/>
      <c r="I32" s="119"/>
    </row>
    <row r="33" spans="1:10" ht="15.75" customHeight="1" x14ac:dyDescent="0.25">
      <c r="A33" s="46"/>
      <c r="B33" s="47"/>
      <c r="C33" s="47"/>
      <c r="D33" s="47"/>
      <c r="E33" s="47"/>
      <c r="F33" s="48"/>
      <c r="G33" s="48"/>
      <c r="H33" s="48"/>
      <c r="I33" s="48"/>
    </row>
    <row r="34" spans="1:10" ht="27" customHeight="1" x14ac:dyDescent="0.25">
      <c r="A34" s="414" t="s">
        <v>163</v>
      </c>
      <c r="B34" s="414"/>
      <c r="C34" s="414"/>
      <c r="D34" s="414"/>
      <c r="E34" s="50"/>
      <c r="F34" s="410" t="s">
        <v>403</v>
      </c>
      <c r="G34" s="410"/>
      <c r="H34" s="410"/>
      <c r="I34" s="410"/>
      <c r="J34" s="410"/>
    </row>
  </sheetData>
  <mergeCells count="19">
    <mergeCell ref="D25:J25"/>
    <mergeCell ref="F34:J34"/>
    <mergeCell ref="F7:F8"/>
    <mergeCell ref="I7:I8"/>
    <mergeCell ref="A23:D23"/>
    <mergeCell ref="F23:J23"/>
    <mergeCell ref="A34:D34"/>
    <mergeCell ref="A22:D22"/>
    <mergeCell ref="F22:J22"/>
    <mergeCell ref="A1:J1"/>
    <mergeCell ref="A2:J2"/>
    <mergeCell ref="A4:A8"/>
    <mergeCell ref="B4:D4"/>
    <mergeCell ref="F4:I4"/>
    <mergeCell ref="J4:J8"/>
    <mergeCell ref="B5:D5"/>
    <mergeCell ref="F5:I5"/>
    <mergeCell ref="B7:B8"/>
    <mergeCell ref="D7:D8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4"/>
  <sheetViews>
    <sheetView rightToLeft="1" view="pageBreakPreview" topLeftCell="A3" zoomScaleSheetLayoutView="100" workbookViewId="0">
      <selection activeCell="F5" sqref="F5:I5"/>
    </sheetView>
  </sheetViews>
  <sheetFormatPr defaultColWidth="9" defaultRowHeight="15.75" x14ac:dyDescent="0.25"/>
  <cols>
    <col min="1" max="1" width="13.5" style="22" customWidth="1"/>
    <col min="2" max="2" width="12.75" style="21" customWidth="1"/>
    <col min="3" max="3" width="0.5" style="21" customWidth="1"/>
    <col min="4" max="4" width="11.625" style="21" customWidth="1"/>
    <col min="5" max="5" width="0.625" style="21" customWidth="1"/>
    <col min="6" max="6" width="13" style="21" customWidth="1"/>
    <col min="7" max="7" width="2.75" style="21" hidden="1" customWidth="1"/>
    <col min="8" max="8" width="0.5" style="21" customWidth="1"/>
    <col min="9" max="9" width="13" style="21" customWidth="1"/>
    <col min="10" max="10" width="14.625" style="21" customWidth="1"/>
    <col min="11" max="14" width="9" style="21"/>
    <col min="15" max="15" width="9.375" style="21" bestFit="1" customWidth="1"/>
    <col min="16" max="16384" width="9" style="21"/>
  </cols>
  <sheetData>
    <row r="1" spans="1:29" ht="31.5" customHeight="1" x14ac:dyDescent="0.25">
      <c r="A1" s="399" t="s">
        <v>392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29" ht="33" customHeight="1" x14ac:dyDescent="0.25">
      <c r="A2" s="400" t="s">
        <v>280</v>
      </c>
      <c r="B2" s="415"/>
      <c r="C2" s="415"/>
      <c r="D2" s="415"/>
      <c r="E2" s="415"/>
      <c r="F2" s="415"/>
      <c r="G2" s="415"/>
      <c r="H2" s="415"/>
      <c r="I2" s="415"/>
      <c r="J2" s="415"/>
    </row>
    <row r="3" spans="1:29" ht="26.1" customHeight="1" thickBot="1" x14ac:dyDescent="0.3">
      <c r="A3" s="45" t="s">
        <v>306</v>
      </c>
      <c r="B3" s="43"/>
      <c r="C3" s="43"/>
      <c r="D3" s="43"/>
      <c r="E3" s="43"/>
      <c r="F3" s="43"/>
      <c r="G3" s="43"/>
      <c r="H3" s="43"/>
      <c r="I3" s="43"/>
      <c r="J3" s="79" t="s">
        <v>307</v>
      </c>
    </row>
    <row r="4" spans="1:29" ht="39.75" customHeight="1" thickTop="1" x14ac:dyDescent="0.25">
      <c r="A4" s="401" t="s">
        <v>35</v>
      </c>
      <c r="B4" s="404" t="s">
        <v>362</v>
      </c>
      <c r="C4" s="404"/>
      <c r="D4" s="404"/>
      <c r="E4" s="392"/>
      <c r="F4" s="404" t="s">
        <v>367</v>
      </c>
      <c r="G4" s="404"/>
      <c r="H4" s="404"/>
      <c r="I4" s="404"/>
      <c r="J4" s="405" t="s">
        <v>85</v>
      </c>
    </row>
    <row r="5" spans="1:29" ht="34.5" customHeight="1" x14ac:dyDescent="0.25">
      <c r="A5" s="402"/>
      <c r="B5" s="408" t="s">
        <v>365</v>
      </c>
      <c r="C5" s="408"/>
      <c r="D5" s="408"/>
      <c r="E5" s="395"/>
      <c r="F5" s="409" t="s">
        <v>443</v>
      </c>
      <c r="G5" s="409"/>
      <c r="H5" s="409"/>
      <c r="I5" s="409"/>
      <c r="J5" s="406"/>
    </row>
    <row r="6" spans="1:29" ht="28.5" customHeight="1" x14ac:dyDescent="0.25">
      <c r="A6" s="402"/>
      <c r="B6" s="316" t="s">
        <v>49</v>
      </c>
      <c r="C6" s="364"/>
      <c r="D6" s="316" t="s">
        <v>50</v>
      </c>
      <c r="E6" s="364"/>
      <c r="F6" s="316" t="s">
        <v>363</v>
      </c>
      <c r="G6" s="327"/>
      <c r="H6" s="364"/>
      <c r="I6" s="316" t="s">
        <v>439</v>
      </c>
      <c r="J6" s="406"/>
    </row>
    <row r="7" spans="1:29" ht="26.1" customHeight="1" x14ac:dyDescent="0.25">
      <c r="A7" s="402"/>
      <c r="B7" s="420" t="s">
        <v>101</v>
      </c>
      <c r="C7" s="365"/>
      <c r="D7" s="420" t="s">
        <v>102</v>
      </c>
      <c r="E7" s="365"/>
      <c r="F7" s="420" t="s">
        <v>86</v>
      </c>
      <c r="G7" s="365"/>
      <c r="H7" s="365"/>
      <c r="I7" s="420" t="s">
        <v>87</v>
      </c>
      <c r="J7" s="406"/>
    </row>
    <row r="8" spans="1:29" ht="9.75" customHeight="1" x14ac:dyDescent="0.25">
      <c r="A8" s="403"/>
      <c r="B8" s="421"/>
      <c r="C8" s="371"/>
      <c r="D8" s="421"/>
      <c r="E8" s="371"/>
      <c r="F8" s="421"/>
      <c r="G8" s="371"/>
      <c r="H8" s="371"/>
      <c r="I8" s="421"/>
      <c r="J8" s="407"/>
    </row>
    <row r="9" spans="1:29" ht="35.1" customHeight="1" x14ac:dyDescent="0.25">
      <c r="A9" s="369" t="s">
        <v>36</v>
      </c>
      <c r="B9" s="103">
        <v>16.96</v>
      </c>
      <c r="C9" s="18"/>
      <c r="D9" s="103">
        <v>5.47</v>
      </c>
      <c r="E9" s="18"/>
      <c r="F9" s="103">
        <v>91.2</v>
      </c>
      <c r="G9" s="103"/>
      <c r="H9" s="18"/>
      <c r="I9" s="103">
        <v>49.91</v>
      </c>
      <c r="J9" s="81" t="s">
        <v>88</v>
      </c>
    </row>
    <row r="10" spans="1:29" ht="35.1" customHeight="1" x14ac:dyDescent="0.25">
      <c r="A10" s="65" t="s">
        <v>37</v>
      </c>
      <c r="B10" s="102">
        <v>20.2</v>
      </c>
      <c r="C10" s="238"/>
      <c r="D10" s="102">
        <v>6.53</v>
      </c>
      <c r="E10" s="238"/>
      <c r="F10" s="102">
        <v>69.06</v>
      </c>
      <c r="G10" s="102"/>
      <c r="H10" s="238"/>
      <c r="I10" s="102">
        <v>20.9</v>
      </c>
      <c r="J10" s="82" t="s">
        <v>89</v>
      </c>
    </row>
    <row r="11" spans="1:29" ht="35.1" customHeight="1" x14ac:dyDescent="0.25">
      <c r="A11" s="65" t="s">
        <v>38</v>
      </c>
      <c r="B11" s="102">
        <v>27.1</v>
      </c>
      <c r="C11" s="238"/>
      <c r="D11" s="102">
        <v>12.53</v>
      </c>
      <c r="E11" s="238"/>
      <c r="F11" s="102">
        <v>74.37</v>
      </c>
      <c r="G11" s="102"/>
      <c r="H11" s="238"/>
      <c r="I11" s="102">
        <v>19.79</v>
      </c>
      <c r="J11" s="82" t="s">
        <v>90</v>
      </c>
    </row>
    <row r="12" spans="1:29" ht="35.1" customHeight="1" x14ac:dyDescent="0.25">
      <c r="A12" s="65" t="s">
        <v>39</v>
      </c>
      <c r="B12" s="102">
        <v>32.049999999999997</v>
      </c>
      <c r="C12" s="238"/>
      <c r="D12" s="102">
        <v>16.29</v>
      </c>
      <c r="E12" s="238"/>
      <c r="F12" s="102">
        <v>60.51</v>
      </c>
      <c r="G12" s="102"/>
      <c r="H12" s="238"/>
      <c r="I12" s="102">
        <v>12.59</v>
      </c>
      <c r="J12" s="82" t="s">
        <v>91</v>
      </c>
    </row>
    <row r="13" spans="1:29" ht="35.1" customHeight="1" thickBot="1" x14ac:dyDescent="0.3">
      <c r="A13" s="65" t="s">
        <v>40</v>
      </c>
      <c r="B13" s="102">
        <v>38.19</v>
      </c>
      <c r="C13" s="238"/>
      <c r="D13" s="102">
        <v>21.91</v>
      </c>
      <c r="E13" s="238"/>
      <c r="F13" s="102">
        <v>36.700000000000003</v>
      </c>
      <c r="G13" s="102"/>
      <c r="H13" s="238"/>
      <c r="I13" s="102">
        <v>9.57</v>
      </c>
      <c r="J13" s="82" t="s">
        <v>92</v>
      </c>
    </row>
    <row r="14" spans="1:29" ht="35.1" customHeight="1" x14ac:dyDescent="0.25">
      <c r="A14" s="65" t="s">
        <v>41</v>
      </c>
      <c r="B14" s="102">
        <v>42.24</v>
      </c>
      <c r="C14" s="238"/>
      <c r="D14" s="102">
        <v>25.83</v>
      </c>
      <c r="E14" s="238"/>
      <c r="F14" s="102">
        <v>27.88</v>
      </c>
      <c r="G14" s="102"/>
      <c r="H14" s="238"/>
      <c r="I14" s="102">
        <v>9.27</v>
      </c>
      <c r="J14" s="82" t="s">
        <v>93</v>
      </c>
      <c r="AA14" s="98"/>
      <c r="AB14" s="98"/>
      <c r="AC14" s="98"/>
    </row>
    <row r="15" spans="1:29" ht="35.1" customHeight="1" x14ac:dyDescent="0.25">
      <c r="A15" s="65" t="s">
        <v>42</v>
      </c>
      <c r="B15" s="102">
        <v>45.35</v>
      </c>
      <c r="C15" s="238"/>
      <c r="D15" s="102">
        <v>25.47</v>
      </c>
      <c r="E15" s="238"/>
      <c r="F15" s="102">
        <v>22.4</v>
      </c>
      <c r="G15" s="102"/>
      <c r="H15" s="238"/>
      <c r="I15" s="102">
        <v>6.52</v>
      </c>
      <c r="J15" s="82" t="s">
        <v>94</v>
      </c>
    </row>
    <row r="16" spans="1:29" ht="35.1" customHeight="1" x14ac:dyDescent="0.25">
      <c r="A16" s="65" t="s">
        <v>43</v>
      </c>
      <c r="B16" s="102">
        <v>46.25</v>
      </c>
      <c r="C16" s="238"/>
      <c r="D16" s="102">
        <v>26.71</v>
      </c>
      <c r="E16" s="238"/>
      <c r="F16" s="102">
        <v>27.35</v>
      </c>
      <c r="G16" s="102"/>
      <c r="H16" s="238"/>
      <c r="I16" s="102">
        <v>7.26</v>
      </c>
      <c r="J16" s="82" t="s">
        <v>95</v>
      </c>
    </row>
    <row r="17" spans="1:32" ht="35.1" customHeight="1" x14ac:dyDescent="0.25">
      <c r="A17" s="65" t="s">
        <v>44</v>
      </c>
      <c r="B17" s="102">
        <v>43.21</v>
      </c>
      <c r="C17" s="238"/>
      <c r="D17" s="102">
        <v>22.39</v>
      </c>
      <c r="E17" s="238"/>
      <c r="F17" s="102">
        <v>28.82</v>
      </c>
      <c r="G17" s="102"/>
      <c r="H17" s="238"/>
      <c r="I17" s="102">
        <v>7.82</v>
      </c>
      <c r="J17" s="82" t="s">
        <v>96</v>
      </c>
    </row>
    <row r="18" spans="1:32" ht="35.1" customHeight="1" x14ac:dyDescent="0.25">
      <c r="A18" s="66" t="s">
        <v>64</v>
      </c>
      <c r="B18" s="102">
        <v>35.68</v>
      </c>
      <c r="C18" s="238"/>
      <c r="D18" s="102">
        <v>18.309999999999999</v>
      </c>
      <c r="E18" s="238"/>
      <c r="F18" s="102">
        <v>47.45</v>
      </c>
      <c r="G18" s="102"/>
      <c r="H18" s="238"/>
      <c r="I18" s="102">
        <v>14.26</v>
      </c>
      <c r="J18" s="83" t="s">
        <v>99</v>
      </c>
      <c r="R18" s="96"/>
      <c r="S18" s="96"/>
      <c r="T18" s="96"/>
      <c r="U18" s="96"/>
      <c r="V18" s="96"/>
      <c r="W18" s="96"/>
      <c r="X18" s="96"/>
      <c r="Y18" s="96"/>
      <c r="Z18" s="96"/>
    </row>
    <row r="19" spans="1:32" ht="35.1" customHeight="1" x14ac:dyDescent="0.25">
      <c r="A19" s="66" t="s">
        <v>45</v>
      </c>
      <c r="B19" s="102">
        <v>26.07</v>
      </c>
      <c r="C19" s="238"/>
      <c r="D19" s="102">
        <v>13.08</v>
      </c>
      <c r="E19" s="238"/>
      <c r="F19" s="102">
        <v>75.84</v>
      </c>
      <c r="G19" s="102"/>
      <c r="H19" s="238"/>
      <c r="I19" s="102">
        <v>22.35</v>
      </c>
      <c r="J19" s="83" t="s">
        <v>97</v>
      </c>
      <c r="Q19" s="100"/>
    </row>
    <row r="20" spans="1:32" ht="35.1" customHeight="1" thickBot="1" x14ac:dyDescent="0.3">
      <c r="A20" s="252" t="s">
        <v>65</v>
      </c>
      <c r="B20" s="243">
        <v>22.18</v>
      </c>
      <c r="C20" s="239"/>
      <c r="D20" s="243">
        <v>8.6</v>
      </c>
      <c r="E20" s="239"/>
      <c r="F20" s="243">
        <v>81.36</v>
      </c>
      <c r="G20" s="243"/>
      <c r="H20" s="239"/>
      <c r="I20" s="243">
        <v>25.88</v>
      </c>
      <c r="J20" s="101" t="s">
        <v>98</v>
      </c>
      <c r="O20" s="100"/>
      <c r="P20" s="100"/>
      <c r="Q20" s="96"/>
      <c r="AA20" s="100"/>
      <c r="AB20" s="100"/>
      <c r="AC20" s="100"/>
      <c r="AD20" s="100"/>
      <c r="AE20" s="100"/>
      <c r="AF20" s="100"/>
    </row>
    <row r="21" spans="1:32" ht="34.5" customHeight="1" thickTop="1" thickBot="1" x14ac:dyDescent="0.3">
      <c r="A21" s="291" t="s">
        <v>81</v>
      </c>
      <c r="B21" s="292">
        <f>SUM(B9:B20)/12</f>
        <v>32.956666666666671</v>
      </c>
      <c r="C21" s="293"/>
      <c r="D21" s="292">
        <f>SUM(D9:D20)/12</f>
        <v>16.926666666666666</v>
      </c>
      <c r="E21" s="293"/>
      <c r="F21" s="292">
        <f>SUM(F9:F20)/12</f>
        <v>53.578333333333326</v>
      </c>
      <c r="G21" s="293"/>
      <c r="H21" s="293"/>
      <c r="I21" s="292">
        <f>SUM(I9:I20)/12</f>
        <v>17.176666666666662</v>
      </c>
      <c r="J21" s="299" t="s">
        <v>100</v>
      </c>
      <c r="O21" s="96"/>
      <c r="P21" s="96"/>
      <c r="AA21" s="96"/>
      <c r="AB21" s="96"/>
      <c r="AC21" s="96"/>
      <c r="AD21" s="96"/>
      <c r="AE21" s="96"/>
      <c r="AF21" s="96"/>
    </row>
    <row r="22" spans="1:32" ht="20.25" customHeight="1" thickTop="1" x14ac:dyDescent="0.25">
      <c r="A22" s="397" t="s">
        <v>411</v>
      </c>
      <c r="B22" s="397"/>
      <c r="C22" s="397"/>
      <c r="D22" s="397"/>
      <c r="E22" s="49"/>
      <c r="F22" s="398" t="s">
        <v>354</v>
      </c>
      <c r="G22" s="398"/>
      <c r="H22" s="398"/>
      <c r="I22" s="398"/>
      <c r="J22" s="398"/>
    </row>
    <row r="23" spans="1:32" ht="35.25" customHeight="1" x14ac:dyDescent="0.25">
      <c r="A23" s="418" t="s">
        <v>364</v>
      </c>
      <c r="B23" s="418"/>
      <c r="C23" s="418"/>
      <c r="D23" s="418"/>
      <c r="E23" s="119"/>
      <c r="F23" s="412" t="s">
        <v>338</v>
      </c>
      <c r="G23" s="412"/>
      <c r="H23" s="412"/>
      <c r="I23" s="412"/>
      <c r="J23" s="412"/>
    </row>
    <row r="24" spans="1:32" ht="18" customHeight="1" x14ac:dyDescent="0.25">
      <c r="A24" s="118"/>
      <c r="B24" s="119"/>
      <c r="C24" s="119"/>
      <c r="D24" s="119"/>
      <c r="E24" s="119"/>
      <c r="F24" s="85"/>
      <c r="G24" s="85"/>
      <c r="H24" s="85"/>
      <c r="I24" s="85"/>
      <c r="J24" s="85"/>
    </row>
    <row r="25" spans="1:32" ht="23.25" customHeight="1" x14ac:dyDescent="0.25">
      <c r="D25" s="413"/>
      <c r="E25" s="413"/>
      <c r="F25" s="413"/>
      <c r="G25" s="413"/>
      <c r="H25" s="413"/>
      <c r="I25" s="413"/>
      <c r="J25" s="413"/>
    </row>
    <row r="26" spans="1:32" ht="20.25" customHeight="1" x14ac:dyDescent="0.25">
      <c r="A26" s="119"/>
      <c r="B26" s="119"/>
      <c r="C26" s="119"/>
      <c r="D26" s="119"/>
      <c r="E26" s="119"/>
      <c r="F26" s="119"/>
      <c r="G26" s="119"/>
      <c r="H26" s="119"/>
      <c r="I26" s="119"/>
    </row>
    <row r="27" spans="1:32" ht="15.75" customHeight="1" x14ac:dyDescent="0.25">
      <c r="A27" s="119"/>
      <c r="B27" s="119"/>
      <c r="C27" s="119"/>
      <c r="D27" s="119"/>
      <c r="E27" s="119"/>
      <c r="F27" s="119"/>
      <c r="G27" s="119"/>
      <c r="H27" s="119"/>
      <c r="I27" s="119"/>
    </row>
    <row r="28" spans="1:32" ht="15.75" customHeight="1" x14ac:dyDescent="0.25">
      <c r="A28" s="240"/>
      <c r="B28" s="240"/>
      <c r="C28" s="240"/>
      <c r="D28" s="240"/>
      <c r="E28" s="240"/>
      <c r="F28" s="240"/>
      <c r="G28" s="240"/>
      <c r="H28" s="240"/>
      <c r="I28" s="240"/>
    </row>
    <row r="29" spans="1:32" ht="15.75" customHeight="1" x14ac:dyDescent="0.25">
      <c r="A29" s="240"/>
      <c r="B29" s="240"/>
      <c r="C29" s="240"/>
      <c r="D29" s="240"/>
      <c r="E29" s="240"/>
      <c r="F29" s="240"/>
      <c r="G29" s="240"/>
      <c r="H29" s="240"/>
      <c r="I29" s="240"/>
    </row>
    <row r="30" spans="1:32" ht="15.75" customHeight="1" x14ac:dyDescent="0.25">
      <c r="A30" s="240"/>
      <c r="B30" s="240"/>
      <c r="C30" s="240"/>
      <c r="D30" s="240"/>
      <c r="E30" s="240"/>
      <c r="F30" s="240"/>
      <c r="G30" s="240"/>
      <c r="H30" s="240"/>
      <c r="I30" s="240"/>
    </row>
    <row r="31" spans="1:32" ht="13.5" customHeight="1" x14ac:dyDescent="0.25">
      <c r="A31" s="119"/>
      <c r="B31" s="119"/>
      <c r="C31" s="119"/>
      <c r="D31" s="119"/>
      <c r="E31" s="119"/>
      <c r="F31" s="119"/>
      <c r="G31" s="119"/>
      <c r="H31" s="119"/>
      <c r="I31" s="119"/>
    </row>
    <row r="32" spans="1:32" ht="12.75" customHeight="1" x14ac:dyDescent="0.25">
      <c r="A32" s="119"/>
      <c r="B32" s="119"/>
      <c r="C32" s="119"/>
      <c r="D32" s="119"/>
      <c r="E32" s="119"/>
      <c r="F32" s="119"/>
      <c r="G32" s="119"/>
      <c r="H32" s="119"/>
      <c r="I32" s="119"/>
    </row>
    <row r="33" spans="1:10" ht="15.75" customHeight="1" x14ac:dyDescent="0.25">
      <c r="A33" s="46"/>
      <c r="B33" s="47"/>
      <c r="C33" s="47"/>
      <c r="D33" s="47"/>
      <c r="E33" s="47"/>
      <c r="F33" s="48"/>
      <c r="G33" s="48"/>
      <c r="H33" s="48"/>
      <c r="I33" s="48"/>
    </row>
    <row r="34" spans="1:10" ht="24.75" customHeight="1" x14ac:dyDescent="0.25">
      <c r="A34" s="414" t="s">
        <v>163</v>
      </c>
      <c r="B34" s="414"/>
      <c r="C34" s="414"/>
      <c r="D34" s="414"/>
      <c r="E34" s="50"/>
      <c r="F34" s="410" t="s">
        <v>404</v>
      </c>
      <c r="G34" s="410"/>
      <c r="H34" s="410"/>
      <c r="I34" s="410"/>
      <c r="J34" s="410"/>
    </row>
  </sheetData>
  <mergeCells count="19">
    <mergeCell ref="D25:J25"/>
    <mergeCell ref="F34:J34"/>
    <mergeCell ref="F7:F8"/>
    <mergeCell ref="I7:I8"/>
    <mergeCell ref="A23:D23"/>
    <mergeCell ref="F23:J23"/>
    <mergeCell ref="A34:D34"/>
    <mergeCell ref="A22:D22"/>
    <mergeCell ref="F22:J22"/>
    <mergeCell ref="A1:J1"/>
    <mergeCell ref="A2:J2"/>
    <mergeCell ref="A4:A8"/>
    <mergeCell ref="B4:D4"/>
    <mergeCell ref="F4:I4"/>
    <mergeCell ref="J4:J8"/>
    <mergeCell ref="B5:D5"/>
    <mergeCell ref="F5:I5"/>
    <mergeCell ref="B7:B8"/>
    <mergeCell ref="D7:D8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4"/>
  <sheetViews>
    <sheetView rightToLeft="1" view="pageBreakPreview" zoomScale="142" zoomScaleSheetLayoutView="142" workbookViewId="0">
      <selection activeCell="F5" sqref="F5:I5"/>
    </sheetView>
  </sheetViews>
  <sheetFormatPr defaultColWidth="9" defaultRowHeight="15.75" x14ac:dyDescent="0.25"/>
  <cols>
    <col min="1" max="1" width="14" style="22" customWidth="1"/>
    <col min="2" max="2" width="13.5" style="21" customWidth="1"/>
    <col min="3" max="3" width="0.5" style="21" customWidth="1"/>
    <col min="4" max="4" width="12.75" style="21" customWidth="1"/>
    <col min="5" max="5" width="0.625" style="21" customWidth="1"/>
    <col min="6" max="6" width="13" style="21" customWidth="1"/>
    <col min="7" max="7" width="2.75" style="21" hidden="1" customWidth="1"/>
    <col min="8" max="8" width="0.5" style="21" customWidth="1"/>
    <col min="9" max="9" width="12.625" style="21" customWidth="1"/>
    <col min="10" max="10" width="13.25" style="21" customWidth="1"/>
    <col min="11" max="14" width="9" style="21"/>
    <col min="15" max="15" width="9.375" style="21" bestFit="1" customWidth="1"/>
    <col min="16" max="16384" width="9" style="21"/>
  </cols>
  <sheetData>
    <row r="1" spans="1:29" ht="33" customHeight="1" x14ac:dyDescent="0.25">
      <c r="A1" s="399" t="s">
        <v>369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29" ht="34.5" customHeight="1" x14ac:dyDescent="0.25">
      <c r="A2" s="400" t="s">
        <v>355</v>
      </c>
      <c r="B2" s="415"/>
      <c r="C2" s="415"/>
      <c r="D2" s="415"/>
      <c r="E2" s="415"/>
      <c r="F2" s="415"/>
      <c r="G2" s="415"/>
      <c r="H2" s="415"/>
      <c r="I2" s="415"/>
      <c r="J2" s="415"/>
    </row>
    <row r="3" spans="1:29" ht="26.1" customHeight="1" thickBot="1" x14ac:dyDescent="0.3">
      <c r="A3" s="45" t="s">
        <v>308</v>
      </c>
      <c r="B3" s="43"/>
      <c r="C3" s="43"/>
      <c r="D3" s="43"/>
      <c r="E3" s="43"/>
      <c r="F3" s="43"/>
      <c r="G3" s="43"/>
      <c r="H3" s="43"/>
      <c r="I3" s="43"/>
      <c r="J3" s="79" t="s">
        <v>309</v>
      </c>
    </row>
    <row r="4" spans="1:29" ht="39" customHeight="1" thickTop="1" x14ac:dyDescent="0.25">
      <c r="A4" s="401" t="s">
        <v>35</v>
      </c>
      <c r="B4" s="404" t="s">
        <v>361</v>
      </c>
      <c r="C4" s="404"/>
      <c r="D4" s="404"/>
      <c r="E4" s="392"/>
      <c r="F4" s="404" t="s">
        <v>366</v>
      </c>
      <c r="G4" s="404"/>
      <c r="H4" s="404"/>
      <c r="I4" s="404"/>
      <c r="J4" s="405" t="s">
        <v>85</v>
      </c>
    </row>
    <row r="5" spans="1:29" ht="37.5" customHeight="1" x14ac:dyDescent="0.25">
      <c r="A5" s="402"/>
      <c r="B5" s="408" t="s">
        <v>365</v>
      </c>
      <c r="C5" s="408"/>
      <c r="D5" s="408"/>
      <c r="E5" s="395"/>
      <c r="F5" s="409" t="s">
        <v>443</v>
      </c>
      <c r="G5" s="409"/>
      <c r="H5" s="409"/>
      <c r="I5" s="409"/>
      <c r="J5" s="406"/>
    </row>
    <row r="6" spans="1:29" ht="27" customHeight="1" x14ac:dyDescent="0.25">
      <c r="A6" s="402"/>
      <c r="B6" s="316" t="s">
        <v>49</v>
      </c>
      <c r="C6" s="364"/>
      <c r="D6" s="316" t="s">
        <v>50</v>
      </c>
      <c r="E6" s="364"/>
      <c r="F6" s="316" t="s">
        <v>363</v>
      </c>
      <c r="G6" s="327"/>
      <c r="H6" s="364"/>
      <c r="I6" s="316" t="s">
        <v>439</v>
      </c>
      <c r="J6" s="406"/>
    </row>
    <row r="7" spans="1:29" ht="26.1" customHeight="1" x14ac:dyDescent="0.25">
      <c r="A7" s="402"/>
      <c r="B7" s="420" t="s">
        <v>101</v>
      </c>
      <c r="C7" s="365"/>
      <c r="D7" s="420" t="s">
        <v>102</v>
      </c>
      <c r="E7" s="365"/>
      <c r="F7" s="420" t="s">
        <v>86</v>
      </c>
      <c r="G7" s="365"/>
      <c r="H7" s="365"/>
      <c r="I7" s="420" t="s">
        <v>87</v>
      </c>
      <c r="J7" s="406"/>
    </row>
    <row r="8" spans="1:29" ht="14.25" customHeight="1" x14ac:dyDescent="0.25">
      <c r="A8" s="403"/>
      <c r="B8" s="421"/>
      <c r="C8" s="371"/>
      <c r="D8" s="421"/>
      <c r="E8" s="371"/>
      <c r="F8" s="421"/>
      <c r="G8" s="371"/>
      <c r="H8" s="371"/>
      <c r="I8" s="421"/>
      <c r="J8" s="407"/>
    </row>
    <row r="9" spans="1:29" ht="35.1" customHeight="1" x14ac:dyDescent="0.25">
      <c r="A9" s="369" t="s">
        <v>36</v>
      </c>
      <c r="B9" s="377">
        <v>19.25</v>
      </c>
      <c r="C9" s="18"/>
      <c r="D9" s="377">
        <v>12.59</v>
      </c>
      <c r="E9" s="18"/>
      <c r="F9" s="377">
        <v>95.84</v>
      </c>
      <c r="G9" s="103"/>
      <c r="H9" s="18"/>
      <c r="I9" s="377">
        <v>50.89</v>
      </c>
      <c r="J9" s="81" t="s">
        <v>88</v>
      </c>
    </row>
    <row r="10" spans="1:29" ht="35.1" customHeight="1" x14ac:dyDescent="0.25">
      <c r="A10" s="65" t="s">
        <v>37</v>
      </c>
      <c r="B10" s="328">
        <v>20.47</v>
      </c>
      <c r="C10" s="238"/>
      <c r="D10" s="328">
        <v>13.72</v>
      </c>
      <c r="E10" s="238"/>
      <c r="F10" s="328">
        <v>77.430000000000007</v>
      </c>
      <c r="G10" s="102"/>
      <c r="H10" s="238"/>
      <c r="I10" s="328">
        <v>23.09</v>
      </c>
      <c r="J10" s="82" t="s">
        <v>89</v>
      </c>
    </row>
    <row r="11" spans="1:29" ht="35.1" customHeight="1" x14ac:dyDescent="0.25">
      <c r="A11" s="65" t="s">
        <v>38</v>
      </c>
      <c r="B11" s="328">
        <v>27.52</v>
      </c>
      <c r="C11" s="238"/>
      <c r="D11" s="328">
        <v>20.22</v>
      </c>
      <c r="E11" s="238"/>
      <c r="F11" s="328">
        <v>83.93</v>
      </c>
      <c r="G11" s="102"/>
      <c r="H11" s="238"/>
      <c r="I11" s="328">
        <v>24.57</v>
      </c>
      <c r="J11" s="82" t="s">
        <v>90</v>
      </c>
    </row>
    <row r="12" spans="1:29" ht="35.1" customHeight="1" x14ac:dyDescent="0.25">
      <c r="A12" s="65" t="s">
        <v>39</v>
      </c>
      <c r="B12" s="328">
        <v>32.93</v>
      </c>
      <c r="C12" s="238"/>
      <c r="D12" s="328">
        <v>24.87</v>
      </c>
      <c r="E12" s="238"/>
      <c r="F12" s="328">
        <v>66.89</v>
      </c>
      <c r="G12" s="102"/>
      <c r="H12" s="238"/>
      <c r="I12" s="328">
        <v>13.43</v>
      </c>
      <c r="J12" s="82" t="s">
        <v>91</v>
      </c>
    </row>
    <row r="13" spans="1:29" ht="35.1" customHeight="1" thickBot="1" x14ac:dyDescent="0.3">
      <c r="A13" s="65" t="s">
        <v>40</v>
      </c>
      <c r="B13" s="328">
        <v>38.799999999999997</v>
      </c>
      <c r="C13" s="238"/>
      <c r="D13" s="328">
        <v>30.15</v>
      </c>
      <c r="E13" s="238"/>
      <c r="F13" s="328">
        <v>48.47</v>
      </c>
      <c r="G13" s="102"/>
      <c r="H13" s="238"/>
      <c r="I13" s="328">
        <v>9.4499999999999993</v>
      </c>
      <c r="J13" s="82" t="s">
        <v>92</v>
      </c>
    </row>
    <row r="14" spans="1:29" ht="35.1" customHeight="1" x14ac:dyDescent="0.25">
      <c r="A14" s="65" t="s">
        <v>41</v>
      </c>
      <c r="B14" s="328">
        <v>42.97</v>
      </c>
      <c r="C14" s="238"/>
      <c r="D14" s="328">
        <v>34.1</v>
      </c>
      <c r="E14" s="238"/>
      <c r="F14" s="328">
        <v>35.880000000000003</v>
      </c>
      <c r="G14" s="102"/>
      <c r="H14" s="238"/>
      <c r="I14" s="328">
        <v>7.72</v>
      </c>
      <c r="J14" s="82" t="s">
        <v>93</v>
      </c>
      <c r="AA14" s="98"/>
      <c r="AB14" s="98"/>
      <c r="AC14" s="98"/>
    </row>
    <row r="15" spans="1:29" ht="35.1" customHeight="1" x14ac:dyDescent="0.25">
      <c r="A15" s="65" t="s">
        <v>42</v>
      </c>
      <c r="B15" s="328">
        <v>46.24</v>
      </c>
      <c r="C15" s="238"/>
      <c r="D15" s="328">
        <v>36.64</v>
      </c>
      <c r="E15" s="238"/>
      <c r="F15" s="328">
        <v>30.66</v>
      </c>
      <c r="G15" s="102"/>
      <c r="H15" s="238"/>
      <c r="I15" s="328">
        <v>6.19</v>
      </c>
      <c r="J15" s="82" t="s">
        <v>94</v>
      </c>
    </row>
    <row r="16" spans="1:29" ht="35.1" customHeight="1" x14ac:dyDescent="0.25">
      <c r="A16" s="65" t="s">
        <v>43</v>
      </c>
      <c r="B16" s="328">
        <v>46.88</v>
      </c>
      <c r="C16" s="238"/>
      <c r="D16" s="328">
        <v>37.090000000000003</v>
      </c>
      <c r="E16" s="238"/>
      <c r="F16" s="328">
        <v>39.72</v>
      </c>
      <c r="G16" s="102"/>
      <c r="H16" s="238"/>
      <c r="I16" s="328">
        <v>6.75</v>
      </c>
      <c r="J16" s="82" t="s">
        <v>95</v>
      </c>
    </row>
    <row r="17" spans="1:32" ht="35.1" customHeight="1" x14ac:dyDescent="0.25">
      <c r="A17" s="65" t="s">
        <v>44</v>
      </c>
      <c r="B17" s="328">
        <v>43.62</v>
      </c>
      <c r="C17" s="238"/>
      <c r="D17" s="328">
        <v>33.43</v>
      </c>
      <c r="E17" s="238"/>
      <c r="F17" s="328">
        <v>37.93</v>
      </c>
      <c r="G17" s="102"/>
      <c r="H17" s="238"/>
      <c r="I17" s="328">
        <v>7</v>
      </c>
      <c r="J17" s="82" t="s">
        <v>96</v>
      </c>
    </row>
    <row r="18" spans="1:32" ht="35.1" customHeight="1" x14ac:dyDescent="0.25">
      <c r="A18" s="66" t="s">
        <v>64</v>
      </c>
      <c r="B18" s="328">
        <v>35.94</v>
      </c>
      <c r="C18" s="238"/>
      <c r="D18" s="328">
        <v>26.96</v>
      </c>
      <c r="E18" s="238"/>
      <c r="F18" s="328">
        <v>54.89</v>
      </c>
      <c r="G18" s="102"/>
      <c r="H18" s="238"/>
      <c r="I18" s="328">
        <v>14.19</v>
      </c>
      <c r="J18" s="83" t="s">
        <v>99</v>
      </c>
      <c r="R18" s="96"/>
      <c r="S18" s="96"/>
      <c r="T18" s="96"/>
      <c r="U18" s="96"/>
      <c r="V18" s="96"/>
      <c r="W18" s="96"/>
      <c r="X18" s="96"/>
      <c r="Y18" s="96"/>
      <c r="Z18" s="96"/>
    </row>
    <row r="19" spans="1:32" ht="35.1" customHeight="1" x14ac:dyDescent="0.25">
      <c r="A19" s="66" t="s">
        <v>45</v>
      </c>
      <c r="B19" s="328">
        <v>25.99</v>
      </c>
      <c r="C19" s="238"/>
      <c r="D19" s="328">
        <v>18.73</v>
      </c>
      <c r="E19" s="238"/>
      <c r="F19" s="328">
        <v>80.09</v>
      </c>
      <c r="G19" s="102"/>
      <c r="H19" s="238"/>
      <c r="I19" s="328">
        <v>32.94</v>
      </c>
      <c r="J19" s="83" t="s">
        <v>97</v>
      </c>
      <c r="Q19" s="100"/>
    </row>
    <row r="20" spans="1:32" ht="35.1" customHeight="1" thickBot="1" x14ac:dyDescent="0.3">
      <c r="A20" s="252" t="s">
        <v>65</v>
      </c>
      <c r="B20" s="329">
        <v>23.17</v>
      </c>
      <c r="C20" s="253"/>
      <c r="D20" s="329">
        <v>15.19</v>
      </c>
      <c r="E20" s="253"/>
      <c r="F20" s="329">
        <v>86.01</v>
      </c>
      <c r="G20" s="289"/>
      <c r="H20" s="253"/>
      <c r="I20" s="329">
        <v>30.44</v>
      </c>
      <c r="J20" s="101" t="s">
        <v>98</v>
      </c>
      <c r="O20" s="100"/>
      <c r="P20" s="100"/>
      <c r="Q20" s="96"/>
      <c r="AA20" s="100"/>
      <c r="AB20" s="100"/>
      <c r="AC20" s="100"/>
      <c r="AD20" s="100"/>
      <c r="AE20" s="100"/>
      <c r="AF20" s="100"/>
    </row>
    <row r="21" spans="1:32" ht="34.5" customHeight="1" thickTop="1" thickBot="1" x14ac:dyDescent="0.3">
      <c r="A21" s="291" t="s">
        <v>81</v>
      </c>
      <c r="B21" s="292">
        <f>SUM(B9:B20)/12</f>
        <v>33.648333333333333</v>
      </c>
      <c r="C21" s="293"/>
      <c r="D21" s="292">
        <f>SUM(D9:D20)/12</f>
        <v>25.307500000000005</v>
      </c>
      <c r="E21" s="293"/>
      <c r="F21" s="292">
        <f>SUM(F9:F20)/12</f>
        <v>61.478333333333332</v>
      </c>
      <c r="G21" s="293"/>
      <c r="H21" s="293"/>
      <c r="I21" s="292">
        <f>SUM(I9:I20)/12</f>
        <v>18.888333333333335</v>
      </c>
      <c r="J21" s="299" t="s">
        <v>100</v>
      </c>
      <c r="O21" s="96"/>
      <c r="P21" s="96"/>
      <c r="AA21" s="96"/>
      <c r="AB21" s="96"/>
      <c r="AC21" s="96"/>
      <c r="AD21" s="96"/>
      <c r="AE21" s="96"/>
      <c r="AF21" s="96"/>
    </row>
    <row r="22" spans="1:32" ht="25.5" customHeight="1" thickTop="1" x14ac:dyDescent="0.25">
      <c r="A22" s="397" t="s">
        <v>411</v>
      </c>
      <c r="B22" s="397"/>
      <c r="C22" s="397"/>
      <c r="D22" s="397"/>
      <c r="E22" s="49"/>
      <c r="F22" s="398" t="s">
        <v>354</v>
      </c>
      <c r="G22" s="398"/>
      <c r="H22" s="398"/>
      <c r="I22" s="398"/>
      <c r="J22" s="398"/>
    </row>
    <row r="23" spans="1:32" ht="35.25" customHeight="1" x14ac:dyDescent="0.25">
      <c r="A23" s="418" t="s">
        <v>364</v>
      </c>
      <c r="B23" s="418"/>
      <c r="C23" s="418"/>
      <c r="D23" s="418"/>
      <c r="E23" s="240"/>
      <c r="F23" s="412" t="s">
        <v>338</v>
      </c>
      <c r="G23" s="412"/>
      <c r="H23" s="412"/>
      <c r="I23" s="412"/>
      <c r="J23" s="412"/>
    </row>
    <row r="24" spans="1:32" ht="18" customHeight="1" x14ac:dyDescent="0.25">
      <c r="A24" s="266"/>
      <c r="B24" s="240"/>
      <c r="C24" s="240"/>
      <c r="D24" s="240"/>
      <c r="E24" s="240"/>
      <c r="F24" s="85"/>
      <c r="G24" s="85"/>
      <c r="H24" s="85"/>
      <c r="I24" s="85"/>
      <c r="J24" s="85"/>
    </row>
    <row r="25" spans="1:32" ht="23.25" customHeight="1" x14ac:dyDescent="0.25">
      <c r="D25" s="413"/>
      <c r="E25" s="413"/>
      <c r="F25" s="413"/>
      <c r="G25" s="413"/>
      <c r="H25" s="413"/>
      <c r="I25" s="413"/>
      <c r="J25" s="413"/>
    </row>
    <row r="26" spans="1:32" ht="20.25" customHeight="1" x14ac:dyDescent="0.25">
      <c r="A26" s="240"/>
      <c r="B26" s="240"/>
      <c r="C26" s="240"/>
      <c r="D26" s="240"/>
      <c r="E26" s="240"/>
      <c r="F26" s="240"/>
      <c r="G26" s="240"/>
      <c r="H26" s="240"/>
      <c r="I26" s="240"/>
    </row>
    <row r="27" spans="1:32" ht="15.75" customHeight="1" x14ac:dyDescent="0.25">
      <c r="A27" s="240"/>
      <c r="B27" s="240"/>
      <c r="C27" s="240"/>
      <c r="D27" s="240"/>
      <c r="E27" s="240"/>
      <c r="F27" s="240"/>
      <c r="G27" s="240"/>
      <c r="H27" s="240"/>
      <c r="I27" s="240"/>
    </row>
    <row r="28" spans="1:32" ht="13.5" customHeight="1" x14ac:dyDescent="0.25">
      <c r="A28" s="240"/>
      <c r="B28" s="240"/>
      <c r="C28" s="240"/>
      <c r="D28" s="240"/>
      <c r="E28" s="240"/>
      <c r="F28" s="240"/>
      <c r="G28" s="240"/>
      <c r="H28" s="240"/>
      <c r="I28" s="240"/>
    </row>
    <row r="29" spans="1:32" ht="13.5" customHeight="1" x14ac:dyDescent="0.25">
      <c r="A29" s="240"/>
      <c r="B29" s="240"/>
      <c r="C29" s="240"/>
      <c r="D29" s="240"/>
      <c r="E29" s="240"/>
      <c r="F29" s="240"/>
      <c r="G29" s="240"/>
      <c r="H29" s="240"/>
      <c r="I29" s="240"/>
    </row>
    <row r="30" spans="1:32" ht="13.5" customHeight="1" x14ac:dyDescent="0.25">
      <c r="A30" s="240"/>
      <c r="B30" s="240"/>
      <c r="C30" s="240"/>
      <c r="D30" s="240"/>
      <c r="E30" s="240"/>
      <c r="F30" s="240"/>
      <c r="G30" s="240"/>
      <c r="H30" s="240"/>
      <c r="I30" s="240"/>
    </row>
    <row r="31" spans="1:32" ht="7.5" customHeight="1" x14ac:dyDescent="0.25">
      <c r="A31" s="240"/>
      <c r="B31" s="240"/>
      <c r="C31" s="240"/>
      <c r="D31" s="240"/>
      <c r="E31" s="240"/>
      <c r="F31" s="240"/>
      <c r="G31" s="240"/>
      <c r="H31" s="240"/>
      <c r="I31" s="240"/>
    </row>
    <row r="32" spans="1:32" ht="20.25" customHeight="1" x14ac:dyDescent="0.25">
      <c r="A32" s="240"/>
      <c r="B32" s="240"/>
      <c r="C32" s="240"/>
      <c r="D32" s="240"/>
      <c r="E32" s="240"/>
      <c r="F32" s="240"/>
      <c r="G32" s="240"/>
      <c r="H32" s="240"/>
      <c r="I32" s="240"/>
    </row>
    <row r="33" spans="1:10" ht="15.75" customHeight="1" x14ac:dyDescent="0.25">
      <c r="A33" s="46"/>
      <c r="B33" s="47"/>
      <c r="C33" s="47"/>
      <c r="D33" s="47"/>
      <c r="E33" s="47"/>
      <c r="F33" s="48"/>
      <c r="G33" s="48"/>
      <c r="H33" s="48"/>
      <c r="I33" s="48"/>
    </row>
    <row r="34" spans="1:10" ht="24.75" customHeight="1" x14ac:dyDescent="0.25">
      <c r="A34" s="414" t="s">
        <v>163</v>
      </c>
      <c r="B34" s="414"/>
      <c r="C34" s="414"/>
      <c r="D34" s="414"/>
      <c r="E34" s="50"/>
      <c r="F34" s="410" t="s">
        <v>405</v>
      </c>
      <c r="G34" s="410"/>
      <c r="H34" s="410"/>
      <c r="I34" s="410"/>
      <c r="J34" s="410"/>
    </row>
  </sheetData>
  <mergeCells count="19">
    <mergeCell ref="A34:D34"/>
    <mergeCell ref="F34:J34"/>
    <mergeCell ref="F7:F8"/>
    <mergeCell ref="I7:I8"/>
    <mergeCell ref="A23:D23"/>
    <mergeCell ref="F23:J23"/>
    <mergeCell ref="D25:J25"/>
    <mergeCell ref="A22:D22"/>
    <mergeCell ref="F22:J22"/>
    <mergeCell ref="A1:J1"/>
    <mergeCell ref="A2:J2"/>
    <mergeCell ref="A4:A8"/>
    <mergeCell ref="B4:D4"/>
    <mergeCell ref="F4:I4"/>
    <mergeCell ref="J4:J8"/>
    <mergeCell ref="B5:D5"/>
    <mergeCell ref="F5:I5"/>
    <mergeCell ref="B7:B8"/>
    <mergeCell ref="D7:D8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4"/>
  <sheetViews>
    <sheetView rightToLeft="1" view="pageBreakPreview" zoomScale="142" zoomScaleSheetLayoutView="142" workbookViewId="0">
      <selection activeCell="F5" sqref="F5:I5"/>
    </sheetView>
  </sheetViews>
  <sheetFormatPr defaultColWidth="9" defaultRowHeight="15.75" x14ac:dyDescent="0.25"/>
  <cols>
    <col min="1" max="1" width="15" style="22" customWidth="1"/>
    <col min="2" max="2" width="12.625" style="21" customWidth="1"/>
    <col min="3" max="3" width="0.5" style="21" customWidth="1"/>
    <col min="4" max="4" width="11.375" style="21" customWidth="1"/>
    <col min="5" max="5" width="0.5" style="21" customWidth="1"/>
    <col min="6" max="6" width="13.25" style="21" customWidth="1"/>
    <col min="7" max="7" width="2.75" style="21" hidden="1" customWidth="1"/>
    <col min="8" max="8" width="0.5" style="21" customWidth="1"/>
    <col min="9" max="9" width="12.375" style="21" customWidth="1"/>
    <col min="10" max="10" width="14" style="21" customWidth="1"/>
    <col min="11" max="14" width="9" style="21"/>
    <col min="15" max="15" width="9.375" style="21" bestFit="1" customWidth="1"/>
    <col min="16" max="16384" width="9" style="21"/>
  </cols>
  <sheetData>
    <row r="1" spans="1:29" ht="31.5" customHeight="1" x14ac:dyDescent="0.25">
      <c r="A1" s="399" t="s">
        <v>368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29" ht="29.25" customHeight="1" x14ac:dyDescent="0.25">
      <c r="A2" s="400" t="s">
        <v>279</v>
      </c>
      <c r="B2" s="415"/>
      <c r="C2" s="415"/>
      <c r="D2" s="415"/>
      <c r="E2" s="415"/>
      <c r="F2" s="415"/>
      <c r="G2" s="415"/>
      <c r="H2" s="415"/>
      <c r="I2" s="415"/>
      <c r="J2" s="415"/>
    </row>
    <row r="3" spans="1:29" ht="28.5" customHeight="1" thickBot="1" x14ac:dyDescent="0.3">
      <c r="A3" s="45" t="s">
        <v>310</v>
      </c>
      <c r="B3" s="43"/>
      <c r="C3" s="43"/>
      <c r="D3" s="43"/>
      <c r="E3" s="43"/>
      <c r="F3" s="43"/>
      <c r="G3" s="43"/>
      <c r="H3" s="43"/>
      <c r="I3" s="43"/>
      <c r="J3" s="79" t="s">
        <v>311</v>
      </c>
    </row>
    <row r="4" spans="1:29" ht="32.25" customHeight="1" thickTop="1" x14ac:dyDescent="0.25">
      <c r="A4" s="401" t="s">
        <v>35</v>
      </c>
      <c r="B4" s="404" t="s">
        <v>362</v>
      </c>
      <c r="C4" s="404"/>
      <c r="D4" s="404"/>
      <c r="E4" s="392"/>
      <c r="F4" s="404" t="s">
        <v>165</v>
      </c>
      <c r="G4" s="404"/>
      <c r="H4" s="404"/>
      <c r="I4" s="404"/>
      <c r="J4" s="405" t="s">
        <v>85</v>
      </c>
    </row>
    <row r="5" spans="1:29" ht="35.25" customHeight="1" x14ac:dyDescent="0.25">
      <c r="A5" s="402"/>
      <c r="B5" s="408" t="s">
        <v>365</v>
      </c>
      <c r="C5" s="408"/>
      <c r="D5" s="408"/>
      <c r="E5" s="395"/>
      <c r="F5" s="409" t="s">
        <v>443</v>
      </c>
      <c r="G5" s="409"/>
      <c r="H5" s="409"/>
      <c r="I5" s="409"/>
      <c r="J5" s="406"/>
    </row>
    <row r="6" spans="1:29" ht="22.5" customHeight="1" x14ac:dyDescent="0.25">
      <c r="A6" s="402"/>
      <c r="B6" s="316" t="s">
        <v>49</v>
      </c>
      <c r="C6" s="364"/>
      <c r="D6" s="316" t="s">
        <v>50</v>
      </c>
      <c r="E6" s="364"/>
      <c r="F6" s="316" t="s">
        <v>363</v>
      </c>
      <c r="G6" s="327"/>
      <c r="H6" s="364"/>
      <c r="I6" s="316" t="s">
        <v>439</v>
      </c>
      <c r="J6" s="406"/>
    </row>
    <row r="7" spans="1:29" ht="26.1" customHeight="1" x14ac:dyDescent="0.25">
      <c r="A7" s="402"/>
      <c r="B7" s="420" t="s">
        <v>101</v>
      </c>
      <c r="C7" s="365"/>
      <c r="D7" s="420" t="s">
        <v>102</v>
      </c>
      <c r="E7" s="365"/>
      <c r="F7" s="420" t="s">
        <v>86</v>
      </c>
      <c r="G7" s="365"/>
      <c r="H7" s="365"/>
      <c r="I7" s="420" t="s">
        <v>87</v>
      </c>
      <c r="J7" s="406"/>
    </row>
    <row r="8" spans="1:29" ht="5.25" customHeight="1" x14ac:dyDescent="0.25">
      <c r="A8" s="403"/>
      <c r="B8" s="421"/>
      <c r="C8" s="371"/>
      <c r="D8" s="421"/>
      <c r="E8" s="371"/>
      <c r="F8" s="421"/>
      <c r="G8" s="371"/>
      <c r="H8" s="371"/>
      <c r="I8" s="421"/>
      <c r="J8" s="407"/>
    </row>
    <row r="9" spans="1:29" ht="35.1" customHeight="1" x14ac:dyDescent="0.25">
      <c r="A9" s="369" t="s">
        <v>36</v>
      </c>
      <c r="B9" s="103">
        <v>14.88</v>
      </c>
      <c r="C9" s="18"/>
      <c r="D9" s="103">
        <v>5.9</v>
      </c>
      <c r="E9" s="18"/>
      <c r="F9" s="103">
        <v>97.05</v>
      </c>
      <c r="G9" s="103"/>
      <c r="H9" s="18"/>
      <c r="I9" s="103">
        <v>48.86</v>
      </c>
      <c r="J9" s="81" t="s">
        <v>88</v>
      </c>
    </row>
    <row r="10" spans="1:29" ht="35.1" customHeight="1" x14ac:dyDescent="0.25">
      <c r="A10" s="65" t="s">
        <v>37</v>
      </c>
      <c r="B10" s="102">
        <v>19.68</v>
      </c>
      <c r="C10" s="238"/>
      <c r="D10" s="102">
        <v>6.55</v>
      </c>
      <c r="E10" s="238"/>
      <c r="F10" s="102">
        <v>81.819999999999993</v>
      </c>
      <c r="G10" s="102"/>
      <c r="H10" s="238"/>
      <c r="I10" s="102">
        <v>27.55</v>
      </c>
      <c r="J10" s="82" t="s">
        <v>89</v>
      </c>
    </row>
    <row r="11" spans="1:29" ht="35.1" customHeight="1" x14ac:dyDescent="0.25">
      <c r="A11" s="65" t="s">
        <v>38</v>
      </c>
      <c r="B11" s="102">
        <v>26.03</v>
      </c>
      <c r="C11" s="238"/>
      <c r="D11" s="102">
        <v>11.95</v>
      </c>
      <c r="E11" s="238"/>
      <c r="F11" s="102">
        <v>90.7</v>
      </c>
      <c r="G11" s="102"/>
      <c r="H11" s="238"/>
      <c r="I11" s="102">
        <v>28.41</v>
      </c>
      <c r="J11" s="82" t="s">
        <v>90</v>
      </c>
    </row>
    <row r="12" spans="1:29" ht="35.1" customHeight="1" x14ac:dyDescent="0.25">
      <c r="A12" s="65" t="s">
        <v>39</v>
      </c>
      <c r="B12" s="102">
        <v>31.88</v>
      </c>
      <c r="C12" s="238"/>
      <c r="D12" s="102">
        <v>15.24</v>
      </c>
      <c r="E12" s="238"/>
      <c r="F12" s="102">
        <v>75.17</v>
      </c>
      <c r="G12" s="102"/>
      <c r="H12" s="238"/>
      <c r="I12" s="102">
        <v>14.62</v>
      </c>
      <c r="J12" s="82" t="s">
        <v>91</v>
      </c>
    </row>
    <row r="13" spans="1:29" ht="35.1" customHeight="1" thickBot="1" x14ac:dyDescent="0.3">
      <c r="A13" s="65" t="s">
        <v>40</v>
      </c>
      <c r="B13" s="102">
        <v>37.799999999999997</v>
      </c>
      <c r="C13" s="238"/>
      <c r="D13" s="102">
        <v>20.99</v>
      </c>
      <c r="E13" s="238"/>
      <c r="F13" s="102">
        <v>52.88</v>
      </c>
      <c r="G13" s="102"/>
      <c r="H13" s="238"/>
      <c r="I13" s="102">
        <v>9.61</v>
      </c>
      <c r="J13" s="82" t="s">
        <v>92</v>
      </c>
    </row>
    <row r="14" spans="1:29" ht="35.1" customHeight="1" x14ac:dyDescent="0.25">
      <c r="A14" s="65" t="s">
        <v>41</v>
      </c>
      <c r="B14" s="102">
        <v>43.24</v>
      </c>
      <c r="C14" s="238"/>
      <c r="D14" s="102">
        <v>28.78</v>
      </c>
      <c r="E14" s="238"/>
      <c r="F14" s="102">
        <v>26.2</v>
      </c>
      <c r="G14" s="102"/>
      <c r="H14" s="238"/>
      <c r="I14" s="102">
        <v>7.5</v>
      </c>
      <c r="J14" s="82" t="s">
        <v>93</v>
      </c>
      <c r="AA14" s="98"/>
      <c r="AB14" s="98"/>
      <c r="AC14" s="98"/>
    </row>
    <row r="15" spans="1:29" ht="35.1" customHeight="1" x14ac:dyDescent="0.25">
      <c r="A15" s="65" t="s">
        <v>42</v>
      </c>
      <c r="B15" s="102">
        <v>46.91</v>
      </c>
      <c r="C15" s="238"/>
      <c r="D15" s="102">
        <v>28.66</v>
      </c>
      <c r="E15" s="238"/>
      <c r="F15" s="102">
        <v>25.02</v>
      </c>
      <c r="G15" s="102"/>
      <c r="H15" s="238"/>
      <c r="I15" s="102">
        <v>5.99</v>
      </c>
      <c r="J15" s="82" t="s">
        <v>94</v>
      </c>
    </row>
    <row r="16" spans="1:29" ht="35.1" customHeight="1" x14ac:dyDescent="0.25">
      <c r="A16" s="65" t="s">
        <v>43</v>
      </c>
      <c r="B16" s="102">
        <v>46.74</v>
      </c>
      <c r="C16" s="238"/>
      <c r="D16" s="102">
        <v>27.8</v>
      </c>
      <c r="E16" s="238"/>
      <c r="F16" s="102">
        <v>40.89</v>
      </c>
      <c r="G16" s="102"/>
      <c r="H16" s="238"/>
      <c r="I16" s="102">
        <v>7.62</v>
      </c>
      <c r="J16" s="82" t="s">
        <v>95</v>
      </c>
    </row>
    <row r="17" spans="1:32" ht="35.1" customHeight="1" x14ac:dyDescent="0.25">
      <c r="A17" s="65" t="s">
        <v>44</v>
      </c>
      <c r="B17" s="102">
        <v>43.64</v>
      </c>
      <c r="C17" s="238"/>
      <c r="D17" s="102">
        <v>24.4</v>
      </c>
      <c r="E17" s="238"/>
      <c r="F17" s="102">
        <v>40.520000000000003</v>
      </c>
      <c r="G17" s="102"/>
      <c r="H17" s="238"/>
      <c r="I17" s="102">
        <v>7.36</v>
      </c>
      <c r="J17" s="82" t="s">
        <v>96</v>
      </c>
    </row>
    <row r="18" spans="1:32" ht="35.1" customHeight="1" x14ac:dyDescent="0.25">
      <c r="A18" s="66" t="s">
        <v>64</v>
      </c>
      <c r="B18" s="102">
        <v>35.93</v>
      </c>
      <c r="C18" s="238"/>
      <c r="D18" s="102">
        <v>19.309999999999999</v>
      </c>
      <c r="E18" s="238"/>
      <c r="F18" s="102">
        <v>57.3</v>
      </c>
      <c r="G18" s="102"/>
      <c r="H18" s="238"/>
      <c r="I18" s="102">
        <v>15.07</v>
      </c>
      <c r="J18" s="83" t="s">
        <v>99</v>
      </c>
      <c r="R18" s="96"/>
      <c r="S18" s="96"/>
      <c r="T18" s="96"/>
      <c r="U18" s="96"/>
      <c r="V18" s="96"/>
      <c r="W18" s="96"/>
      <c r="X18" s="96"/>
      <c r="Y18" s="96"/>
      <c r="Z18" s="96"/>
    </row>
    <row r="19" spans="1:32" ht="35.1" customHeight="1" x14ac:dyDescent="0.25">
      <c r="A19" s="66" t="s">
        <v>45</v>
      </c>
      <c r="B19" s="102">
        <v>26.15</v>
      </c>
      <c r="C19" s="238"/>
      <c r="D19" s="102">
        <v>12.76</v>
      </c>
      <c r="E19" s="238"/>
      <c r="F19" s="102">
        <v>82.39</v>
      </c>
      <c r="G19" s="102"/>
      <c r="H19" s="238"/>
      <c r="I19" s="102">
        <v>34.630000000000003</v>
      </c>
      <c r="J19" s="83" t="s">
        <v>97</v>
      </c>
      <c r="Q19" s="100"/>
    </row>
    <row r="20" spans="1:32" ht="31.5" customHeight="1" thickBot="1" x14ac:dyDescent="0.3">
      <c r="A20" s="252" t="s">
        <v>65</v>
      </c>
      <c r="B20" s="243">
        <v>21.79</v>
      </c>
      <c r="C20" s="239"/>
      <c r="D20" s="243">
        <v>8.2200000000000006</v>
      </c>
      <c r="E20" s="239"/>
      <c r="F20" s="243">
        <v>94.01</v>
      </c>
      <c r="G20" s="243"/>
      <c r="H20" s="239"/>
      <c r="I20" s="243">
        <v>40.83</v>
      </c>
      <c r="J20" s="101" t="s">
        <v>98</v>
      </c>
      <c r="O20" s="100"/>
      <c r="P20" s="100"/>
      <c r="Q20" s="96"/>
      <c r="AA20" s="100"/>
      <c r="AB20" s="100"/>
      <c r="AC20" s="100"/>
      <c r="AD20" s="100"/>
      <c r="AE20" s="100"/>
      <c r="AF20" s="100"/>
    </row>
    <row r="21" spans="1:32" ht="34.5" customHeight="1" thickTop="1" thickBot="1" x14ac:dyDescent="0.3">
      <c r="A21" s="291" t="s">
        <v>81</v>
      </c>
      <c r="B21" s="292">
        <f>SUM(B9:B20)/12</f>
        <v>32.889166666666661</v>
      </c>
      <c r="C21" s="293"/>
      <c r="D21" s="292">
        <f>SUM(D9:D20)/12</f>
        <v>17.546666666666667</v>
      </c>
      <c r="E21" s="293"/>
      <c r="F21" s="292">
        <f>SUM(F9:F20)/12</f>
        <v>63.662499999999994</v>
      </c>
      <c r="G21" s="293"/>
      <c r="H21" s="293"/>
      <c r="I21" s="292">
        <f>SUM(I9:I20)/12</f>
        <v>20.670833333333334</v>
      </c>
      <c r="J21" s="299" t="s">
        <v>100</v>
      </c>
      <c r="O21" s="96"/>
      <c r="P21" s="96"/>
      <c r="AA21" s="96"/>
      <c r="AB21" s="96"/>
      <c r="AC21" s="96"/>
      <c r="AD21" s="96"/>
      <c r="AE21" s="96"/>
      <c r="AF21" s="96"/>
    </row>
    <row r="22" spans="1:32" ht="28.5" customHeight="1" thickTop="1" x14ac:dyDescent="0.25">
      <c r="A22" s="397" t="s">
        <v>411</v>
      </c>
      <c r="B22" s="397"/>
      <c r="C22" s="397"/>
      <c r="D22" s="397"/>
      <c r="E22" s="49"/>
      <c r="F22" s="398" t="s">
        <v>354</v>
      </c>
      <c r="G22" s="398"/>
      <c r="H22" s="398"/>
      <c r="I22" s="398"/>
      <c r="J22" s="398"/>
    </row>
    <row r="23" spans="1:32" ht="35.25" customHeight="1" x14ac:dyDescent="0.25">
      <c r="A23" s="418" t="s">
        <v>364</v>
      </c>
      <c r="B23" s="418"/>
      <c r="C23" s="418"/>
      <c r="D23" s="418"/>
      <c r="E23" s="119"/>
      <c r="F23" s="412" t="s">
        <v>338</v>
      </c>
      <c r="G23" s="412"/>
      <c r="H23" s="412"/>
      <c r="I23" s="412"/>
      <c r="J23" s="412"/>
    </row>
    <row r="24" spans="1:32" ht="18" customHeight="1" x14ac:dyDescent="0.25">
      <c r="A24" s="118"/>
      <c r="B24" s="119"/>
      <c r="C24" s="119"/>
      <c r="D24" s="119"/>
      <c r="E24" s="119"/>
      <c r="F24" s="85"/>
      <c r="G24" s="85"/>
      <c r="H24" s="85"/>
      <c r="I24" s="85"/>
      <c r="J24" s="85"/>
    </row>
    <row r="25" spans="1:32" ht="23.25" customHeight="1" x14ac:dyDescent="0.25">
      <c r="D25" s="413"/>
      <c r="E25" s="413"/>
      <c r="F25" s="413"/>
      <c r="G25" s="413"/>
      <c r="H25" s="413"/>
      <c r="I25" s="413"/>
      <c r="J25" s="413"/>
    </row>
    <row r="26" spans="1:32" ht="23.25" customHeight="1" x14ac:dyDescent="0.25">
      <c r="D26" s="278"/>
      <c r="E26" s="278"/>
      <c r="F26" s="278"/>
      <c r="G26" s="278"/>
      <c r="H26" s="278"/>
      <c r="I26" s="278"/>
      <c r="J26" s="278"/>
    </row>
    <row r="27" spans="1:32" ht="23.25" customHeight="1" x14ac:dyDescent="0.25">
      <c r="D27" s="278"/>
      <c r="E27" s="278"/>
      <c r="F27" s="278"/>
      <c r="G27" s="278"/>
      <c r="H27" s="278"/>
      <c r="I27" s="278"/>
      <c r="J27" s="278"/>
    </row>
    <row r="28" spans="1:32" ht="23.25" customHeight="1" x14ac:dyDescent="0.25">
      <c r="D28" s="278"/>
      <c r="E28" s="278"/>
      <c r="F28" s="278"/>
      <c r="G28" s="278"/>
      <c r="H28" s="278"/>
      <c r="I28" s="278"/>
      <c r="J28" s="278"/>
    </row>
    <row r="29" spans="1:32" ht="11.25" customHeight="1" x14ac:dyDescent="0.25">
      <c r="D29" s="278"/>
      <c r="E29" s="278"/>
      <c r="F29" s="278"/>
      <c r="G29" s="278"/>
      <c r="H29" s="278"/>
      <c r="I29" s="278"/>
      <c r="J29" s="278"/>
    </row>
    <row r="30" spans="1:32" ht="18" customHeight="1" x14ac:dyDescent="0.25">
      <c r="A30" s="119"/>
      <c r="B30" s="119"/>
      <c r="C30" s="119"/>
      <c r="D30" s="119"/>
      <c r="E30" s="119"/>
      <c r="F30" s="119"/>
      <c r="G30" s="119"/>
      <c r="H30" s="119"/>
      <c r="I30" s="119"/>
    </row>
    <row r="31" spans="1:32" ht="2.25" customHeight="1" x14ac:dyDescent="0.25">
      <c r="A31" s="119"/>
      <c r="B31" s="119"/>
      <c r="C31" s="119"/>
      <c r="D31" s="119"/>
      <c r="E31" s="119"/>
      <c r="F31" s="119"/>
      <c r="G31" s="119"/>
      <c r="H31" s="119"/>
      <c r="I31" s="119"/>
    </row>
    <row r="32" spans="1:32" ht="6.75" customHeight="1" x14ac:dyDescent="0.25">
      <c r="A32" s="119"/>
      <c r="B32" s="119"/>
      <c r="C32" s="119"/>
      <c r="D32" s="119"/>
      <c r="E32" s="119"/>
      <c r="F32" s="119"/>
      <c r="G32" s="119"/>
      <c r="H32" s="119"/>
      <c r="I32" s="119"/>
    </row>
    <row r="33" spans="1:10" ht="26.25" customHeight="1" x14ac:dyDescent="0.25">
      <c r="A33" s="119"/>
      <c r="B33" s="119"/>
      <c r="C33" s="119"/>
      <c r="D33" s="119"/>
      <c r="E33" s="119"/>
      <c r="F33" s="119"/>
      <c r="G33" s="119"/>
      <c r="H33" s="119"/>
      <c r="I33" s="119"/>
    </row>
    <row r="34" spans="1:10" ht="33" customHeight="1" x14ac:dyDescent="0.25">
      <c r="A34" s="424" t="s">
        <v>163</v>
      </c>
      <c r="B34" s="424"/>
      <c r="C34" s="424"/>
      <c r="D34" s="424"/>
      <c r="E34" s="50"/>
      <c r="F34" s="410" t="s">
        <v>406</v>
      </c>
      <c r="G34" s="410"/>
      <c r="H34" s="410"/>
      <c r="I34" s="410"/>
      <c r="J34" s="410"/>
    </row>
  </sheetData>
  <mergeCells count="19">
    <mergeCell ref="D25:J25"/>
    <mergeCell ref="F34:J34"/>
    <mergeCell ref="F7:F8"/>
    <mergeCell ref="I7:I8"/>
    <mergeCell ref="A23:D23"/>
    <mergeCell ref="F23:J23"/>
    <mergeCell ref="A34:D34"/>
    <mergeCell ref="A22:D22"/>
    <mergeCell ref="F22:J22"/>
    <mergeCell ref="A1:J1"/>
    <mergeCell ref="A2:J2"/>
    <mergeCell ref="A4:A8"/>
    <mergeCell ref="B4:D4"/>
    <mergeCell ref="F4:I4"/>
    <mergeCell ref="J4:J8"/>
    <mergeCell ref="B5:D5"/>
    <mergeCell ref="F5:I5"/>
    <mergeCell ref="B7:B8"/>
    <mergeCell ref="D7:D8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7"/>
  <sheetViews>
    <sheetView rightToLeft="1" view="pageBreakPreview" zoomScale="136" zoomScaleSheetLayoutView="136" workbookViewId="0">
      <selection activeCell="F5" sqref="F5:I5"/>
    </sheetView>
  </sheetViews>
  <sheetFormatPr defaultColWidth="9" defaultRowHeight="15.75" x14ac:dyDescent="0.25"/>
  <cols>
    <col min="1" max="1" width="12.125" style="22" customWidth="1"/>
    <col min="2" max="2" width="12.875" style="21" customWidth="1"/>
    <col min="3" max="3" width="0.5" style="21" customWidth="1"/>
    <col min="4" max="4" width="12.25" style="21" customWidth="1"/>
    <col min="5" max="5" width="0.625" style="21" customWidth="1"/>
    <col min="6" max="6" width="12.625" style="21" customWidth="1"/>
    <col min="7" max="7" width="2.75" style="21" hidden="1" customWidth="1"/>
    <col min="8" max="8" width="0.5" style="21" customWidth="1"/>
    <col min="9" max="9" width="12.625" style="21" customWidth="1"/>
    <col min="10" max="10" width="13.125" style="21" customWidth="1"/>
    <col min="11" max="14" width="9" style="21"/>
    <col min="15" max="15" width="9.375" style="21" bestFit="1" customWidth="1"/>
    <col min="16" max="16384" width="9" style="21"/>
  </cols>
  <sheetData>
    <row r="1" spans="1:29" ht="32.25" customHeight="1" x14ac:dyDescent="0.25">
      <c r="A1" s="399" t="s">
        <v>370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29" ht="33.75" customHeight="1" x14ac:dyDescent="0.25">
      <c r="A2" s="400" t="s">
        <v>273</v>
      </c>
      <c r="B2" s="415"/>
      <c r="C2" s="415"/>
      <c r="D2" s="415"/>
      <c r="E2" s="415"/>
      <c r="F2" s="415"/>
      <c r="G2" s="415"/>
      <c r="H2" s="415"/>
      <c r="I2" s="415"/>
      <c r="J2" s="415"/>
    </row>
    <row r="3" spans="1:29" ht="26.1" customHeight="1" thickBot="1" x14ac:dyDescent="0.3">
      <c r="A3" s="45" t="s">
        <v>312</v>
      </c>
      <c r="B3" s="43"/>
      <c r="C3" s="43"/>
      <c r="D3" s="43"/>
      <c r="E3" s="43"/>
      <c r="F3" s="43"/>
      <c r="G3" s="43"/>
      <c r="H3" s="43"/>
      <c r="I3" s="43"/>
      <c r="J3" s="79" t="s">
        <v>313</v>
      </c>
    </row>
    <row r="4" spans="1:29" ht="34.5" customHeight="1" thickTop="1" x14ac:dyDescent="0.25">
      <c r="A4" s="401" t="s">
        <v>35</v>
      </c>
      <c r="B4" s="404" t="s">
        <v>362</v>
      </c>
      <c r="C4" s="404"/>
      <c r="D4" s="404"/>
      <c r="E4" s="392"/>
      <c r="F4" s="404" t="s">
        <v>371</v>
      </c>
      <c r="G4" s="404"/>
      <c r="H4" s="404"/>
      <c r="I4" s="404"/>
      <c r="J4" s="405" t="s">
        <v>85</v>
      </c>
    </row>
    <row r="5" spans="1:29" ht="35.25" customHeight="1" x14ac:dyDescent="0.25">
      <c r="A5" s="402"/>
      <c r="B5" s="408" t="s">
        <v>365</v>
      </c>
      <c r="C5" s="408"/>
      <c r="D5" s="408"/>
      <c r="E5" s="395"/>
      <c r="F5" s="409" t="s">
        <v>443</v>
      </c>
      <c r="G5" s="409"/>
      <c r="H5" s="409"/>
      <c r="I5" s="409"/>
      <c r="J5" s="406"/>
    </row>
    <row r="6" spans="1:29" ht="24.75" customHeight="1" x14ac:dyDescent="0.25">
      <c r="A6" s="402"/>
      <c r="B6" s="316" t="s">
        <v>49</v>
      </c>
      <c r="C6" s="364"/>
      <c r="D6" s="316" t="s">
        <v>50</v>
      </c>
      <c r="E6" s="364"/>
      <c r="F6" s="316" t="s">
        <v>363</v>
      </c>
      <c r="G6" s="327"/>
      <c r="H6" s="364"/>
      <c r="I6" s="316" t="s">
        <v>439</v>
      </c>
      <c r="J6" s="406"/>
    </row>
    <row r="7" spans="1:29" ht="26.1" customHeight="1" x14ac:dyDescent="0.25">
      <c r="A7" s="402"/>
      <c r="B7" s="420" t="s">
        <v>101</v>
      </c>
      <c r="C7" s="365"/>
      <c r="D7" s="420" t="s">
        <v>102</v>
      </c>
      <c r="E7" s="365"/>
      <c r="F7" s="420" t="s">
        <v>86</v>
      </c>
      <c r="G7" s="365"/>
      <c r="H7" s="365"/>
      <c r="I7" s="420" t="s">
        <v>87</v>
      </c>
      <c r="J7" s="406"/>
    </row>
    <row r="8" spans="1:29" ht="8.25" customHeight="1" x14ac:dyDescent="0.25">
      <c r="A8" s="403"/>
      <c r="B8" s="421"/>
      <c r="C8" s="371"/>
      <c r="D8" s="421"/>
      <c r="E8" s="371"/>
      <c r="F8" s="421"/>
      <c r="G8" s="371"/>
      <c r="H8" s="371"/>
      <c r="I8" s="421"/>
      <c r="J8" s="407"/>
    </row>
    <row r="9" spans="1:29" ht="35.1" customHeight="1" x14ac:dyDescent="0.25">
      <c r="A9" s="369" t="s">
        <v>36</v>
      </c>
      <c r="B9" s="103">
        <v>16.02</v>
      </c>
      <c r="C9" s="18"/>
      <c r="D9" s="103">
        <v>6.85</v>
      </c>
      <c r="E9" s="18"/>
      <c r="F9" s="103">
        <v>98.46</v>
      </c>
      <c r="G9" s="370"/>
      <c r="H9" s="370"/>
      <c r="I9" s="103">
        <v>55.76</v>
      </c>
      <c r="J9" s="81" t="s">
        <v>88</v>
      </c>
    </row>
    <row r="10" spans="1:29" ht="35.1" customHeight="1" x14ac:dyDescent="0.25">
      <c r="A10" s="65" t="s">
        <v>37</v>
      </c>
      <c r="B10" s="102">
        <v>20.38</v>
      </c>
      <c r="C10" s="238"/>
      <c r="D10" s="102">
        <v>6.94</v>
      </c>
      <c r="E10" s="238"/>
      <c r="F10" s="102">
        <v>82.13</v>
      </c>
      <c r="G10" s="20"/>
      <c r="H10" s="20"/>
      <c r="I10" s="102">
        <v>28.87</v>
      </c>
      <c r="J10" s="82" t="s">
        <v>89</v>
      </c>
    </row>
    <row r="11" spans="1:29" ht="35.1" customHeight="1" x14ac:dyDescent="0.25">
      <c r="A11" s="65" t="s">
        <v>38</v>
      </c>
      <c r="B11" s="102">
        <v>27.66</v>
      </c>
      <c r="C11" s="238"/>
      <c r="D11" s="102">
        <v>13.25</v>
      </c>
      <c r="E11" s="238"/>
      <c r="F11" s="102">
        <v>82.16</v>
      </c>
      <c r="G11" s="20"/>
      <c r="H11" s="20"/>
      <c r="I11" s="102">
        <v>25.97</v>
      </c>
      <c r="J11" s="82" t="s">
        <v>90</v>
      </c>
    </row>
    <row r="12" spans="1:29" ht="35.1" customHeight="1" x14ac:dyDescent="0.25">
      <c r="A12" s="65" t="s">
        <v>39</v>
      </c>
      <c r="B12" s="102">
        <v>32.79</v>
      </c>
      <c r="C12" s="238"/>
      <c r="D12" s="102">
        <v>16.45</v>
      </c>
      <c r="E12" s="238"/>
      <c r="F12" s="102">
        <v>63.69</v>
      </c>
      <c r="G12" s="20"/>
      <c r="H12" s="20"/>
      <c r="I12" s="102">
        <v>16.399999999999999</v>
      </c>
      <c r="J12" s="82" t="s">
        <v>91</v>
      </c>
    </row>
    <row r="13" spans="1:29" ht="35.1" customHeight="1" thickBot="1" x14ac:dyDescent="0.3">
      <c r="A13" s="65" t="s">
        <v>40</v>
      </c>
      <c r="B13" s="102">
        <v>38.840000000000003</v>
      </c>
      <c r="C13" s="238"/>
      <c r="D13" s="102">
        <v>22.97</v>
      </c>
      <c r="E13" s="238"/>
      <c r="F13" s="102">
        <v>43.64</v>
      </c>
      <c r="G13" s="20"/>
      <c r="H13" s="20"/>
      <c r="I13" s="102">
        <v>12.94</v>
      </c>
      <c r="J13" s="82" t="s">
        <v>92</v>
      </c>
    </row>
    <row r="14" spans="1:29" ht="35.1" customHeight="1" x14ac:dyDescent="0.25">
      <c r="A14" s="65" t="s">
        <v>41</v>
      </c>
      <c r="B14" s="102">
        <v>44.32</v>
      </c>
      <c r="C14" s="238"/>
      <c r="D14" s="102">
        <v>28.12</v>
      </c>
      <c r="E14" s="238"/>
      <c r="F14" s="102">
        <v>37</v>
      </c>
      <c r="G14" s="20"/>
      <c r="H14" s="20"/>
      <c r="I14" s="102">
        <v>12.56</v>
      </c>
      <c r="J14" s="82" t="s">
        <v>93</v>
      </c>
      <c r="AA14" s="98"/>
      <c r="AB14" s="98"/>
      <c r="AC14" s="98"/>
    </row>
    <row r="15" spans="1:29" ht="35.1" customHeight="1" x14ac:dyDescent="0.25">
      <c r="A15" s="65" t="s">
        <v>42</v>
      </c>
      <c r="B15" s="102">
        <v>47.62</v>
      </c>
      <c r="C15" s="238"/>
      <c r="D15" s="102">
        <v>29.3</v>
      </c>
      <c r="E15" s="238"/>
      <c r="F15" s="102">
        <v>69.81</v>
      </c>
      <c r="G15" s="20"/>
      <c r="H15" s="20"/>
      <c r="I15" s="102">
        <v>12.26</v>
      </c>
      <c r="J15" s="82" t="s">
        <v>94</v>
      </c>
    </row>
    <row r="16" spans="1:29" ht="35.1" customHeight="1" x14ac:dyDescent="0.25">
      <c r="A16" s="65" t="s">
        <v>43</v>
      </c>
      <c r="B16" s="102">
        <v>47.2</v>
      </c>
      <c r="C16" s="238"/>
      <c r="D16" s="102">
        <v>29.89</v>
      </c>
      <c r="E16" s="238"/>
      <c r="F16" s="102">
        <v>69.739999999999995</v>
      </c>
      <c r="G16" s="20"/>
      <c r="H16" s="20"/>
      <c r="I16" s="102">
        <v>11.7</v>
      </c>
      <c r="J16" s="82" t="s">
        <v>95</v>
      </c>
    </row>
    <row r="17" spans="1:32" ht="35.1" customHeight="1" x14ac:dyDescent="0.25">
      <c r="A17" s="65" t="s">
        <v>44</v>
      </c>
      <c r="B17" s="102">
        <v>44.41</v>
      </c>
      <c r="C17" s="238"/>
      <c r="D17" s="102">
        <v>26.45</v>
      </c>
      <c r="E17" s="238"/>
      <c r="F17" s="102">
        <v>67.650000000000006</v>
      </c>
      <c r="G17" s="20"/>
      <c r="H17" s="20"/>
      <c r="I17" s="102">
        <v>12.25</v>
      </c>
      <c r="J17" s="82" t="s">
        <v>96</v>
      </c>
    </row>
    <row r="18" spans="1:32" ht="35.1" customHeight="1" x14ac:dyDescent="0.25">
      <c r="A18" s="66" t="s">
        <v>64</v>
      </c>
      <c r="B18" s="102">
        <v>36.94</v>
      </c>
      <c r="C18" s="238"/>
      <c r="D18" s="102">
        <v>21.14</v>
      </c>
      <c r="E18" s="238"/>
      <c r="F18" s="102">
        <v>75.06</v>
      </c>
      <c r="G18" s="20"/>
      <c r="H18" s="20"/>
      <c r="I18" s="102">
        <v>19.079999999999998</v>
      </c>
      <c r="J18" s="83" t="s">
        <v>99</v>
      </c>
      <c r="R18" s="96"/>
      <c r="S18" s="96"/>
      <c r="T18" s="96"/>
      <c r="U18" s="96"/>
      <c r="V18" s="96"/>
      <c r="W18" s="96"/>
      <c r="X18" s="96"/>
      <c r="Y18" s="96"/>
      <c r="Z18" s="96"/>
    </row>
    <row r="19" spans="1:32" ht="35.1" customHeight="1" x14ac:dyDescent="0.25">
      <c r="A19" s="66" t="s">
        <v>45</v>
      </c>
      <c r="B19" s="102">
        <v>23.87</v>
      </c>
      <c r="C19" s="238"/>
      <c r="D19" s="102">
        <v>9.6199999999999992</v>
      </c>
      <c r="E19" s="238"/>
      <c r="F19" s="102">
        <v>69.39</v>
      </c>
      <c r="G19" s="20"/>
      <c r="H19" s="20"/>
      <c r="I19" s="102">
        <v>25.07</v>
      </c>
      <c r="J19" s="83" t="s">
        <v>97</v>
      </c>
      <c r="Q19" s="100"/>
    </row>
    <row r="20" spans="1:32" ht="35.1" customHeight="1" thickBot="1" x14ac:dyDescent="0.3">
      <c r="A20" s="67" t="s">
        <v>65</v>
      </c>
      <c r="B20" s="243">
        <v>21.07</v>
      </c>
      <c r="C20" s="239"/>
      <c r="D20" s="243">
        <v>10.3</v>
      </c>
      <c r="E20" s="239"/>
      <c r="F20" s="243">
        <v>84.98</v>
      </c>
      <c r="G20" s="251"/>
      <c r="H20" s="251"/>
      <c r="I20" s="243">
        <v>30.05</v>
      </c>
      <c r="J20" s="84" t="s">
        <v>98</v>
      </c>
      <c r="O20" s="100"/>
      <c r="P20" s="100"/>
      <c r="Q20" s="96"/>
      <c r="AA20" s="100"/>
      <c r="AB20" s="100"/>
      <c r="AC20" s="100"/>
      <c r="AD20" s="100"/>
      <c r="AE20" s="100"/>
      <c r="AF20" s="100"/>
    </row>
    <row r="21" spans="1:32" ht="33" customHeight="1" thickTop="1" thickBot="1" x14ac:dyDescent="0.3">
      <c r="A21" s="291" t="s">
        <v>81</v>
      </c>
      <c r="B21" s="304">
        <f>SUM(B9:B20)/12</f>
        <v>33.426666666666669</v>
      </c>
      <c r="C21" s="305"/>
      <c r="D21" s="304">
        <f>SUM(D9:D20)/12</f>
        <v>18.439999999999998</v>
      </c>
      <c r="E21" s="305"/>
      <c r="F21" s="304">
        <f>SUM(F9:F20)/12</f>
        <v>70.309166666666655</v>
      </c>
      <c r="G21" s="305"/>
      <c r="H21" s="305"/>
      <c r="I21" s="304">
        <f>SUM(I9:I20)/12</f>
        <v>21.909166666666664</v>
      </c>
      <c r="J21" s="299" t="s">
        <v>100</v>
      </c>
      <c r="O21" s="96"/>
      <c r="P21" s="96"/>
      <c r="AA21" s="96"/>
      <c r="AB21" s="96"/>
      <c r="AC21" s="96"/>
      <c r="AD21" s="96"/>
      <c r="AE21" s="96"/>
      <c r="AF21" s="96"/>
    </row>
    <row r="22" spans="1:32" ht="25.5" customHeight="1" thickTop="1" x14ac:dyDescent="0.25">
      <c r="A22" s="397" t="s">
        <v>411</v>
      </c>
      <c r="B22" s="397"/>
      <c r="C22" s="397"/>
      <c r="D22" s="397"/>
      <c r="E22" s="49"/>
      <c r="F22" s="398" t="s">
        <v>354</v>
      </c>
      <c r="G22" s="398"/>
      <c r="H22" s="398"/>
      <c r="I22" s="398"/>
      <c r="J22" s="398"/>
    </row>
    <row r="23" spans="1:32" ht="31.5" customHeight="1" x14ac:dyDescent="0.25">
      <c r="A23" s="418" t="s">
        <v>364</v>
      </c>
      <c r="B23" s="418"/>
      <c r="C23" s="418"/>
      <c r="D23" s="418"/>
      <c r="E23" s="97"/>
      <c r="F23" s="412" t="s">
        <v>338</v>
      </c>
      <c r="G23" s="412"/>
      <c r="H23" s="412"/>
      <c r="I23" s="412"/>
      <c r="J23" s="412"/>
    </row>
    <row r="24" spans="1:32" ht="18" customHeight="1" x14ac:dyDescent="0.25">
      <c r="A24" s="95"/>
      <c r="B24" s="97"/>
      <c r="C24" s="97"/>
      <c r="D24" s="97"/>
      <c r="E24" s="97"/>
      <c r="F24" s="85"/>
      <c r="G24" s="85"/>
      <c r="H24" s="85"/>
      <c r="I24" s="85"/>
      <c r="J24" s="85"/>
    </row>
    <row r="25" spans="1:32" ht="23.25" customHeight="1" x14ac:dyDescent="0.25">
      <c r="D25" s="413"/>
      <c r="E25" s="413"/>
      <c r="F25" s="413"/>
      <c r="G25" s="413"/>
      <c r="H25" s="413"/>
      <c r="I25" s="413"/>
      <c r="J25" s="413"/>
    </row>
    <row r="26" spans="1:32" ht="18" customHeight="1" x14ac:dyDescent="0.25">
      <c r="A26" s="97"/>
      <c r="B26" s="97"/>
      <c r="C26" s="97"/>
      <c r="D26" s="97"/>
      <c r="E26" s="97"/>
      <c r="F26" s="97"/>
      <c r="G26" s="97"/>
      <c r="H26" s="97"/>
      <c r="I26" s="97"/>
    </row>
    <row r="27" spans="1:32" ht="12" customHeight="1" x14ac:dyDescent="0.25">
      <c r="A27" s="97"/>
      <c r="B27" s="97"/>
      <c r="C27" s="97"/>
      <c r="D27" s="97"/>
      <c r="E27" s="97"/>
      <c r="F27" s="97"/>
      <c r="G27" s="97"/>
      <c r="H27" s="97"/>
      <c r="I27" s="97"/>
    </row>
    <row r="28" spans="1:32" ht="4.5" customHeight="1" x14ac:dyDescent="0.25">
      <c r="A28" s="97"/>
      <c r="B28" s="97"/>
      <c r="C28" s="97"/>
      <c r="D28" s="97"/>
      <c r="E28" s="97"/>
      <c r="F28" s="97"/>
      <c r="G28" s="97"/>
      <c r="H28" s="97"/>
      <c r="I28" s="97"/>
    </row>
    <row r="29" spans="1:32" ht="18" customHeight="1" x14ac:dyDescent="0.25">
      <c r="A29" s="240"/>
      <c r="B29" s="240"/>
      <c r="C29" s="240"/>
      <c r="D29" s="240"/>
      <c r="E29" s="240"/>
      <c r="F29" s="240"/>
      <c r="G29" s="240"/>
      <c r="H29" s="240"/>
      <c r="I29" s="240"/>
    </row>
    <row r="30" spans="1:32" ht="12.75" customHeight="1" x14ac:dyDescent="0.25">
      <c r="A30" s="240"/>
      <c r="B30" s="240"/>
      <c r="C30" s="240"/>
      <c r="D30" s="240"/>
      <c r="E30" s="240"/>
      <c r="F30" s="240"/>
      <c r="G30" s="240"/>
      <c r="H30" s="240"/>
      <c r="I30" s="240"/>
    </row>
    <row r="31" spans="1:32" ht="12.75" customHeight="1" x14ac:dyDescent="0.25">
      <c r="A31" s="240"/>
      <c r="B31" s="240"/>
      <c r="C31" s="240"/>
      <c r="D31" s="240"/>
      <c r="E31" s="240"/>
      <c r="F31" s="240"/>
      <c r="G31" s="240"/>
      <c r="H31" s="240"/>
      <c r="I31" s="240"/>
    </row>
    <row r="32" spans="1:32" ht="12.75" customHeight="1" x14ac:dyDescent="0.25">
      <c r="A32" s="240"/>
      <c r="B32" s="240"/>
      <c r="C32" s="240"/>
      <c r="D32" s="240"/>
      <c r="E32" s="240"/>
      <c r="F32" s="240"/>
      <c r="G32" s="240"/>
      <c r="H32" s="240"/>
      <c r="I32" s="240"/>
    </row>
    <row r="33" spans="1:10" ht="12.75" customHeight="1" x14ac:dyDescent="0.25">
      <c r="A33" s="240"/>
      <c r="B33" s="240"/>
      <c r="C33" s="240"/>
      <c r="D33" s="240"/>
      <c r="E33" s="240"/>
      <c r="F33" s="240"/>
      <c r="G33" s="240"/>
      <c r="H33" s="240"/>
      <c r="I33" s="240"/>
    </row>
    <row r="34" spans="1:10" ht="12.75" customHeight="1" x14ac:dyDescent="0.25">
      <c r="A34" s="240"/>
      <c r="B34" s="240"/>
      <c r="C34" s="240"/>
      <c r="D34" s="240"/>
      <c r="E34" s="240"/>
      <c r="F34" s="240"/>
      <c r="G34" s="240"/>
      <c r="H34" s="240"/>
      <c r="I34" s="240"/>
    </row>
    <row r="35" spans="1:10" ht="5.25" customHeight="1" x14ac:dyDescent="0.25">
      <c r="A35" s="97"/>
      <c r="B35" s="97"/>
      <c r="C35" s="97"/>
      <c r="D35" s="97"/>
      <c r="E35" s="97"/>
      <c r="F35" s="97"/>
      <c r="G35" s="97"/>
      <c r="H35" s="97"/>
      <c r="I35" s="97"/>
    </row>
    <row r="36" spans="1:10" ht="15.75" customHeight="1" x14ac:dyDescent="0.25">
      <c r="A36" s="46"/>
      <c r="B36" s="47"/>
      <c r="C36" s="47"/>
      <c r="D36" s="47"/>
      <c r="E36" s="47"/>
      <c r="F36" s="48"/>
      <c r="G36" s="48"/>
      <c r="H36" s="48"/>
      <c r="I36" s="48"/>
    </row>
    <row r="37" spans="1:10" ht="33" customHeight="1" x14ac:dyDescent="0.25">
      <c r="A37" s="414" t="s">
        <v>163</v>
      </c>
      <c r="B37" s="414"/>
      <c r="C37" s="414"/>
      <c r="D37" s="414"/>
      <c r="E37" s="50"/>
      <c r="F37" s="410" t="s">
        <v>407</v>
      </c>
      <c r="G37" s="410"/>
      <c r="H37" s="410"/>
      <c r="I37" s="410"/>
      <c r="J37" s="410"/>
    </row>
  </sheetData>
  <mergeCells count="19">
    <mergeCell ref="A1:J1"/>
    <mergeCell ref="A2:J2"/>
    <mergeCell ref="A4:A8"/>
    <mergeCell ref="B4:D4"/>
    <mergeCell ref="F4:I4"/>
    <mergeCell ref="J4:J8"/>
    <mergeCell ref="B5:D5"/>
    <mergeCell ref="F5:I5"/>
    <mergeCell ref="B7:B8"/>
    <mergeCell ref="D7:D8"/>
    <mergeCell ref="F7:F8"/>
    <mergeCell ref="I7:I8"/>
    <mergeCell ref="A22:D22"/>
    <mergeCell ref="F22:J22"/>
    <mergeCell ref="F37:J37"/>
    <mergeCell ref="A23:D23"/>
    <mergeCell ref="F23:J23"/>
    <mergeCell ref="D25:J25"/>
    <mergeCell ref="A37:D37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rightToLeft="1" view="pageBreakPreview" zoomScale="96" zoomScaleNormal="100" zoomScaleSheetLayoutView="96" workbookViewId="0">
      <selection activeCell="A22" sqref="A22"/>
    </sheetView>
  </sheetViews>
  <sheetFormatPr defaultRowHeight="12.75" x14ac:dyDescent="0.2"/>
  <cols>
    <col min="1" max="1" width="14.25" style="187" customWidth="1"/>
    <col min="2" max="2" width="11.625" style="187" customWidth="1"/>
    <col min="3" max="3" width="0.5" style="187" customWidth="1"/>
    <col min="4" max="4" width="9.875" style="187" customWidth="1"/>
    <col min="5" max="5" width="0.5" style="187" customWidth="1"/>
    <col min="6" max="6" width="11" style="187" customWidth="1"/>
    <col min="7" max="7" width="0.5" style="187" customWidth="1"/>
    <col min="8" max="8" width="10.25" style="187" customWidth="1"/>
    <col min="9" max="9" width="0.5" style="187" customWidth="1"/>
    <col min="10" max="10" width="13.375" style="187" customWidth="1"/>
    <col min="11" max="11" width="0.5" style="187" customWidth="1"/>
    <col min="12" max="12" width="13.25" style="187" customWidth="1"/>
    <col min="13" max="13" width="0.5" style="187" customWidth="1"/>
    <col min="14" max="14" width="12.25" style="187" customWidth="1"/>
    <col min="15" max="15" width="0.375" style="187" customWidth="1"/>
    <col min="16" max="16" width="10" style="187" customWidth="1"/>
    <col min="17" max="17" width="0.5" style="187" customWidth="1"/>
    <col min="18" max="18" width="10.125" style="187" customWidth="1"/>
    <col min="19" max="19" width="0.5" style="187" customWidth="1"/>
    <col min="20" max="20" width="9.75" style="187" customWidth="1"/>
    <col min="21" max="21" width="15.125" style="187" customWidth="1"/>
    <col min="22" max="22" width="0.375" style="187" customWidth="1"/>
    <col min="23" max="16384" width="9" style="187"/>
  </cols>
  <sheetData>
    <row r="1" spans="1:22" s="222" customFormat="1" ht="25.5" customHeight="1" x14ac:dyDescent="0.2">
      <c r="A1" s="432" t="s">
        <v>239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 t="s">
        <v>239</v>
      </c>
      <c r="M1" s="432"/>
      <c r="N1" s="432"/>
      <c r="O1" s="432"/>
      <c r="P1" s="432"/>
      <c r="Q1" s="432"/>
      <c r="R1" s="432"/>
      <c r="S1" s="432"/>
      <c r="T1" s="432"/>
      <c r="U1" s="432"/>
      <c r="V1" s="223"/>
    </row>
    <row r="2" spans="1:22" s="222" customFormat="1" ht="17.25" customHeight="1" x14ac:dyDescent="0.2">
      <c r="A2" s="433" t="s">
        <v>259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 t="s">
        <v>259</v>
      </c>
      <c r="M2" s="433"/>
      <c r="N2" s="433"/>
      <c r="O2" s="433"/>
      <c r="P2" s="433"/>
      <c r="Q2" s="433"/>
      <c r="R2" s="433"/>
      <c r="S2" s="433"/>
      <c r="T2" s="433"/>
      <c r="U2" s="433"/>
    </row>
    <row r="3" spans="1:22" ht="21" customHeight="1" x14ac:dyDescent="0.2">
      <c r="A3" s="433"/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</row>
    <row r="4" spans="1:22" ht="23.25" customHeight="1" thickBot="1" x14ac:dyDescent="0.25">
      <c r="A4" s="221" t="s">
        <v>314</v>
      </c>
      <c r="B4" s="217"/>
      <c r="C4" s="217"/>
      <c r="D4" s="434"/>
      <c r="E4" s="434"/>
      <c r="F4" s="434"/>
      <c r="G4" s="228"/>
      <c r="H4" s="217"/>
      <c r="I4" s="217"/>
      <c r="J4" s="214"/>
      <c r="K4" s="214"/>
      <c r="L4" s="219"/>
      <c r="M4" s="218"/>
      <c r="N4" s="217"/>
      <c r="O4" s="217"/>
      <c r="P4" s="435"/>
      <c r="Q4" s="435"/>
      <c r="R4" s="435"/>
      <c r="S4" s="228"/>
      <c r="T4" s="215"/>
      <c r="U4" s="213" t="s">
        <v>315</v>
      </c>
    </row>
    <row r="5" spans="1:22" ht="48.75" customHeight="1" thickTop="1" x14ac:dyDescent="0.2">
      <c r="A5" s="401" t="s">
        <v>35</v>
      </c>
      <c r="B5" s="427" t="s">
        <v>372</v>
      </c>
      <c r="C5" s="427"/>
      <c r="D5" s="427"/>
      <c r="E5" s="427"/>
      <c r="F5" s="427"/>
      <c r="G5" s="427"/>
      <c r="H5" s="427"/>
      <c r="I5" s="427"/>
      <c r="J5" s="427"/>
      <c r="K5" s="427"/>
      <c r="L5" s="427" t="s">
        <v>373</v>
      </c>
      <c r="M5" s="427"/>
      <c r="N5" s="427"/>
      <c r="O5" s="427"/>
      <c r="P5" s="427"/>
      <c r="Q5" s="333"/>
      <c r="R5" s="427" t="s">
        <v>374</v>
      </c>
      <c r="S5" s="427"/>
      <c r="T5" s="427"/>
      <c r="U5" s="405" t="s">
        <v>85</v>
      </c>
    </row>
    <row r="6" spans="1:22" ht="63" customHeight="1" x14ac:dyDescent="0.2">
      <c r="A6" s="402"/>
      <c r="B6" s="429" t="s">
        <v>419</v>
      </c>
      <c r="C6" s="429"/>
      <c r="D6" s="429"/>
      <c r="E6" s="429"/>
      <c r="F6" s="429"/>
      <c r="G6" s="429"/>
      <c r="H6" s="429"/>
      <c r="I6" s="429"/>
      <c r="J6" s="429"/>
      <c r="K6" s="267"/>
      <c r="L6" s="429" t="s">
        <v>418</v>
      </c>
      <c r="M6" s="429"/>
      <c r="N6" s="429"/>
      <c r="O6" s="429"/>
      <c r="P6" s="429"/>
      <c r="Q6" s="265"/>
      <c r="R6" s="429" t="s">
        <v>417</v>
      </c>
      <c r="S6" s="429"/>
      <c r="T6" s="429"/>
      <c r="U6" s="406"/>
    </row>
    <row r="7" spans="1:22" ht="35.25" customHeight="1" x14ac:dyDescent="0.2">
      <c r="A7" s="402"/>
      <c r="B7" s="334" t="s">
        <v>166</v>
      </c>
      <c r="C7" s="312"/>
      <c r="D7" s="334" t="s">
        <v>233</v>
      </c>
      <c r="E7" s="312"/>
      <c r="F7" s="334" t="s">
        <v>167</v>
      </c>
      <c r="G7" s="312"/>
      <c r="H7" s="334" t="s">
        <v>234</v>
      </c>
      <c r="I7" s="312"/>
      <c r="J7" s="334" t="s">
        <v>168</v>
      </c>
      <c r="K7" s="335"/>
      <c r="L7" s="334" t="s">
        <v>235</v>
      </c>
      <c r="M7" s="312"/>
      <c r="N7" s="334" t="s">
        <v>169</v>
      </c>
      <c r="O7" s="312"/>
      <c r="P7" s="334" t="s">
        <v>170</v>
      </c>
      <c r="Q7" s="312"/>
      <c r="R7" s="334" t="s">
        <v>236</v>
      </c>
      <c r="S7" s="312"/>
      <c r="T7" s="334" t="s">
        <v>171</v>
      </c>
      <c r="U7" s="406"/>
    </row>
    <row r="8" spans="1:22" ht="32.25" customHeight="1" x14ac:dyDescent="0.2">
      <c r="A8" s="403"/>
      <c r="B8" s="380" t="s">
        <v>260</v>
      </c>
      <c r="C8" s="381"/>
      <c r="D8" s="380" t="s">
        <v>261</v>
      </c>
      <c r="E8" s="381"/>
      <c r="F8" s="380" t="s">
        <v>262</v>
      </c>
      <c r="G8" s="381"/>
      <c r="H8" s="380" t="s">
        <v>263</v>
      </c>
      <c r="I8" s="381"/>
      <c r="J8" s="380" t="s">
        <v>264</v>
      </c>
      <c r="K8" s="381"/>
      <c r="L8" s="380" t="s">
        <v>265</v>
      </c>
      <c r="M8" s="381"/>
      <c r="N8" s="380" t="s">
        <v>266</v>
      </c>
      <c r="O8" s="381"/>
      <c r="P8" s="380" t="s">
        <v>267</v>
      </c>
      <c r="Q8" s="381"/>
      <c r="R8" s="382" t="s">
        <v>268</v>
      </c>
      <c r="S8" s="381"/>
      <c r="T8" s="382" t="s">
        <v>269</v>
      </c>
      <c r="U8" s="407"/>
    </row>
    <row r="9" spans="1:22" ht="35.1" customHeight="1" x14ac:dyDescent="0.2">
      <c r="A9" s="248" t="s">
        <v>36</v>
      </c>
      <c r="B9" s="178">
        <v>25</v>
      </c>
      <c r="C9" s="232"/>
      <c r="D9" s="346">
        <v>49.1</v>
      </c>
      <c r="E9" s="232"/>
      <c r="F9" s="178">
        <v>10.199999999999999</v>
      </c>
      <c r="G9" s="232"/>
      <c r="H9" s="178">
        <v>12.1</v>
      </c>
      <c r="I9" s="232"/>
      <c r="J9" s="178">
        <v>27.1</v>
      </c>
      <c r="K9" s="232"/>
      <c r="L9" s="346">
        <v>0.1</v>
      </c>
      <c r="M9" s="232"/>
      <c r="N9" s="178">
        <v>36.6</v>
      </c>
      <c r="O9" s="232"/>
      <c r="P9" s="178">
        <v>39.4</v>
      </c>
      <c r="Q9" s="232"/>
      <c r="R9" s="103">
        <v>31.7</v>
      </c>
      <c r="S9" s="232"/>
      <c r="T9" s="103">
        <v>0.1</v>
      </c>
      <c r="U9" s="211" t="s">
        <v>88</v>
      </c>
    </row>
    <row r="10" spans="1:22" ht="35.1" customHeight="1" x14ac:dyDescent="0.2">
      <c r="A10" s="210" t="s">
        <v>37</v>
      </c>
      <c r="B10" s="104">
        <v>18.3</v>
      </c>
      <c r="C10" s="209"/>
      <c r="D10" s="347">
        <v>24.5</v>
      </c>
      <c r="E10" s="209"/>
      <c r="F10" s="104">
        <v>26.6</v>
      </c>
      <c r="G10" s="209"/>
      <c r="H10" s="104">
        <v>43.5</v>
      </c>
      <c r="I10" s="209"/>
      <c r="J10" s="104">
        <v>6.6</v>
      </c>
      <c r="K10" s="209"/>
      <c r="L10" s="347">
        <v>0</v>
      </c>
      <c r="M10" s="209"/>
      <c r="N10" s="104">
        <v>4.8</v>
      </c>
      <c r="O10" s="209"/>
      <c r="P10" s="104">
        <v>3.6</v>
      </c>
      <c r="Q10" s="209"/>
      <c r="R10" s="102">
        <v>0.2</v>
      </c>
      <c r="S10" s="209"/>
      <c r="T10" s="102">
        <v>0.6</v>
      </c>
      <c r="U10" s="207" t="s">
        <v>89</v>
      </c>
    </row>
    <row r="11" spans="1:22" ht="35.1" customHeight="1" x14ac:dyDescent="0.2">
      <c r="A11" s="210" t="s">
        <v>38</v>
      </c>
      <c r="B11" s="104">
        <v>11.2</v>
      </c>
      <c r="C11" s="209"/>
      <c r="D11" s="347">
        <v>44.4</v>
      </c>
      <c r="E11" s="209"/>
      <c r="F11" s="104">
        <v>21.9</v>
      </c>
      <c r="G11" s="209"/>
      <c r="H11" s="104">
        <v>67.8</v>
      </c>
      <c r="I11" s="209"/>
      <c r="J11" s="104">
        <v>16.3</v>
      </c>
      <c r="K11" s="209"/>
      <c r="L11" s="347">
        <v>0</v>
      </c>
      <c r="M11" s="209"/>
      <c r="N11" s="104">
        <v>74.400000000000006</v>
      </c>
      <c r="O11" s="209"/>
      <c r="P11" s="104">
        <v>81</v>
      </c>
      <c r="Q11" s="209"/>
      <c r="R11" s="102">
        <v>33.299999999999997</v>
      </c>
      <c r="S11" s="209"/>
      <c r="T11" s="102">
        <v>39.6</v>
      </c>
      <c r="U11" s="207" t="s">
        <v>90</v>
      </c>
    </row>
    <row r="12" spans="1:22" ht="35.1" customHeight="1" x14ac:dyDescent="0.2">
      <c r="A12" s="210" t="s">
        <v>39</v>
      </c>
      <c r="B12" s="104">
        <v>20.9</v>
      </c>
      <c r="C12" s="209"/>
      <c r="D12" s="347">
        <v>27.3</v>
      </c>
      <c r="E12" s="209"/>
      <c r="F12" s="104">
        <v>13.95</v>
      </c>
      <c r="G12" s="209"/>
      <c r="H12" s="104">
        <v>17.399999999999999</v>
      </c>
      <c r="I12" s="209"/>
      <c r="J12" s="104">
        <v>0</v>
      </c>
      <c r="K12" s="209"/>
      <c r="L12" s="347">
        <v>0.9</v>
      </c>
      <c r="M12" s="209"/>
      <c r="N12" s="102" t="s">
        <v>82</v>
      </c>
      <c r="O12" s="209"/>
      <c r="P12" s="104">
        <v>55</v>
      </c>
      <c r="Q12" s="209"/>
      <c r="R12" s="102">
        <v>2.5</v>
      </c>
      <c r="S12" s="209"/>
      <c r="T12" s="102">
        <v>14.1</v>
      </c>
      <c r="U12" s="207" t="s">
        <v>91</v>
      </c>
    </row>
    <row r="13" spans="1:22" ht="35.1" customHeight="1" x14ac:dyDescent="0.2">
      <c r="A13" s="210" t="s">
        <v>40</v>
      </c>
      <c r="B13" s="104">
        <v>3.6</v>
      </c>
      <c r="C13" s="209"/>
      <c r="D13" s="347">
        <v>14.9</v>
      </c>
      <c r="E13" s="209"/>
      <c r="F13" s="104">
        <v>0</v>
      </c>
      <c r="G13" s="209"/>
      <c r="H13" s="104">
        <v>17.3</v>
      </c>
      <c r="I13" s="209"/>
      <c r="J13" s="102" t="s">
        <v>82</v>
      </c>
      <c r="K13" s="209"/>
      <c r="L13" s="347">
        <v>40.9</v>
      </c>
      <c r="M13" s="209"/>
      <c r="N13" s="102" t="s">
        <v>82</v>
      </c>
      <c r="O13" s="209"/>
      <c r="P13" s="104">
        <v>10.3</v>
      </c>
      <c r="Q13" s="209"/>
      <c r="R13" s="102">
        <v>0</v>
      </c>
      <c r="S13" s="209"/>
      <c r="T13" s="102">
        <v>14.5</v>
      </c>
      <c r="U13" s="207" t="s">
        <v>92</v>
      </c>
    </row>
    <row r="14" spans="1:22" ht="35.1" customHeight="1" x14ac:dyDescent="0.2">
      <c r="A14" s="210" t="s">
        <v>41</v>
      </c>
      <c r="B14" s="104">
        <v>0</v>
      </c>
      <c r="C14" s="209"/>
      <c r="D14" s="347">
        <v>0.4</v>
      </c>
      <c r="E14" s="209"/>
      <c r="F14" s="102" t="s">
        <v>82</v>
      </c>
      <c r="G14" s="209"/>
      <c r="H14" s="104">
        <v>0.5</v>
      </c>
      <c r="I14" s="209"/>
      <c r="J14" s="102" t="s">
        <v>82</v>
      </c>
      <c r="K14" s="209"/>
      <c r="L14" s="347">
        <v>0.2</v>
      </c>
      <c r="M14" s="209"/>
      <c r="N14" s="102" t="s">
        <v>82</v>
      </c>
      <c r="O14" s="209"/>
      <c r="P14" s="104">
        <v>0</v>
      </c>
      <c r="Q14" s="209"/>
      <c r="R14" s="102">
        <v>0</v>
      </c>
      <c r="S14" s="209"/>
      <c r="T14" s="102">
        <v>0</v>
      </c>
      <c r="U14" s="207" t="s">
        <v>93</v>
      </c>
    </row>
    <row r="15" spans="1:22" ht="35.1" customHeight="1" x14ac:dyDescent="0.2">
      <c r="A15" s="210" t="s">
        <v>42</v>
      </c>
      <c r="B15" s="104">
        <v>0</v>
      </c>
      <c r="C15" s="209"/>
      <c r="D15" s="347">
        <v>0</v>
      </c>
      <c r="E15" s="209"/>
      <c r="F15" s="102" t="s">
        <v>82</v>
      </c>
      <c r="G15" s="209"/>
      <c r="H15" s="104">
        <v>0</v>
      </c>
      <c r="I15" s="209"/>
      <c r="J15" s="102" t="s">
        <v>82</v>
      </c>
      <c r="K15" s="209"/>
      <c r="L15" s="347">
        <v>0</v>
      </c>
      <c r="M15" s="209"/>
      <c r="N15" s="102" t="s">
        <v>82</v>
      </c>
      <c r="O15" s="209"/>
      <c r="P15" s="102" t="s">
        <v>82</v>
      </c>
      <c r="Q15" s="209"/>
      <c r="R15" s="102">
        <v>0</v>
      </c>
      <c r="S15" s="209"/>
      <c r="T15" s="102">
        <v>0</v>
      </c>
      <c r="U15" s="207" t="s">
        <v>94</v>
      </c>
    </row>
    <row r="16" spans="1:22" ht="35.1" customHeight="1" x14ac:dyDescent="0.2">
      <c r="A16" s="210" t="s">
        <v>43</v>
      </c>
      <c r="B16" s="104">
        <v>0</v>
      </c>
      <c r="C16" s="209"/>
      <c r="D16" s="347">
        <v>0</v>
      </c>
      <c r="E16" s="209"/>
      <c r="F16" s="102" t="s">
        <v>82</v>
      </c>
      <c r="G16" s="209"/>
      <c r="H16" s="104">
        <v>0</v>
      </c>
      <c r="I16" s="209"/>
      <c r="J16" s="102" t="s">
        <v>82</v>
      </c>
      <c r="K16" s="209"/>
      <c r="L16" s="347">
        <v>0.1</v>
      </c>
      <c r="M16" s="209"/>
      <c r="N16" s="102" t="s">
        <v>82</v>
      </c>
      <c r="O16" s="209"/>
      <c r="P16" s="102" t="s">
        <v>82</v>
      </c>
      <c r="Q16" s="209"/>
      <c r="R16" s="102">
        <v>0</v>
      </c>
      <c r="S16" s="209"/>
      <c r="T16" s="102">
        <v>0</v>
      </c>
      <c r="U16" s="207" t="s">
        <v>95</v>
      </c>
    </row>
    <row r="17" spans="1:21" ht="35.1" customHeight="1" x14ac:dyDescent="0.2">
      <c r="A17" s="210" t="s">
        <v>44</v>
      </c>
      <c r="B17" s="104">
        <v>0</v>
      </c>
      <c r="C17" s="209"/>
      <c r="D17" s="347">
        <v>0</v>
      </c>
      <c r="E17" s="209"/>
      <c r="F17" s="102" t="s">
        <v>82</v>
      </c>
      <c r="G17" s="209"/>
      <c r="H17" s="104">
        <v>0</v>
      </c>
      <c r="I17" s="209"/>
      <c r="J17" s="102" t="s">
        <v>82</v>
      </c>
      <c r="K17" s="209"/>
      <c r="L17" s="347">
        <v>0.1</v>
      </c>
      <c r="M17" s="209"/>
      <c r="N17" s="102" t="s">
        <v>82</v>
      </c>
      <c r="O17" s="209"/>
      <c r="P17" s="102" t="s">
        <v>82</v>
      </c>
      <c r="Q17" s="209"/>
      <c r="R17" s="102">
        <v>0</v>
      </c>
      <c r="S17" s="209"/>
      <c r="T17" s="102">
        <v>0</v>
      </c>
      <c r="U17" s="207" t="s">
        <v>96</v>
      </c>
    </row>
    <row r="18" spans="1:21" ht="35.1" customHeight="1" x14ac:dyDescent="0.2">
      <c r="A18" s="210" t="s">
        <v>64</v>
      </c>
      <c r="B18" s="104">
        <v>0.1</v>
      </c>
      <c r="C18" s="209"/>
      <c r="D18" s="347">
        <v>1.1000000000000001</v>
      </c>
      <c r="E18" s="209"/>
      <c r="F18" s="102" t="s">
        <v>82</v>
      </c>
      <c r="G18" s="209"/>
      <c r="H18" s="104">
        <v>0.4</v>
      </c>
      <c r="I18" s="209"/>
      <c r="J18" s="102" t="s">
        <v>82</v>
      </c>
      <c r="K18" s="209"/>
      <c r="L18" s="347">
        <v>0.1</v>
      </c>
      <c r="M18" s="209"/>
      <c r="N18" s="102" t="s">
        <v>82</v>
      </c>
      <c r="O18" s="209"/>
      <c r="P18" s="102" t="s">
        <v>82</v>
      </c>
      <c r="Q18" s="209"/>
      <c r="R18" s="102">
        <v>0</v>
      </c>
      <c r="S18" s="209"/>
      <c r="T18" s="102">
        <v>0.1</v>
      </c>
      <c r="U18" s="207" t="s">
        <v>99</v>
      </c>
    </row>
    <row r="19" spans="1:21" ht="35.1" customHeight="1" x14ac:dyDescent="0.2">
      <c r="A19" s="210" t="s">
        <v>45</v>
      </c>
      <c r="B19" s="104">
        <v>28.1</v>
      </c>
      <c r="C19" s="209"/>
      <c r="D19" s="347">
        <v>23.1</v>
      </c>
      <c r="E19" s="209"/>
      <c r="F19" s="102" t="s">
        <v>82</v>
      </c>
      <c r="G19" s="209"/>
      <c r="H19" s="104">
        <v>35.5</v>
      </c>
      <c r="I19" s="209"/>
      <c r="J19" s="102" t="s">
        <v>82</v>
      </c>
      <c r="K19" s="209"/>
      <c r="L19" s="347">
        <v>0.1</v>
      </c>
      <c r="M19" s="209"/>
      <c r="N19" s="102" t="s">
        <v>82</v>
      </c>
      <c r="O19" s="209"/>
      <c r="P19" s="102" t="s">
        <v>82</v>
      </c>
      <c r="Q19" s="209"/>
      <c r="R19" s="102">
        <v>5.5</v>
      </c>
      <c r="S19" s="209"/>
      <c r="T19" s="102">
        <v>14.8</v>
      </c>
      <c r="U19" s="207" t="s">
        <v>97</v>
      </c>
    </row>
    <row r="20" spans="1:21" s="202" customFormat="1" ht="35.1" customHeight="1" thickBot="1" x14ac:dyDescent="0.25">
      <c r="A20" s="245" t="s">
        <v>65</v>
      </c>
      <c r="B20" s="246">
        <v>17.5</v>
      </c>
      <c r="C20" s="233"/>
      <c r="D20" s="348">
        <v>19.7</v>
      </c>
      <c r="E20" s="233"/>
      <c r="F20" s="243" t="s">
        <v>82</v>
      </c>
      <c r="G20" s="233"/>
      <c r="H20" s="246">
        <v>28.5</v>
      </c>
      <c r="I20" s="233"/>
      <c r="J20" s="243" t="s">
        <v>82</v>
      </c>
      <c r="K20" s="242"/>
      <c r="L20" s="348">
        <v>7.3</v>
      </c>
      <c r="M20" s="242"/>
      <c r="N20" s="243" t="s">
        <v>82</v>
      </c>
      <c r="O20" s="242"/>
      <c r="P20" s="246">
        <v>4.5</v>
      </c>
      <c r="Q20" s="242"/>
      <c r="R20" s="243">
        <v>16.600000000000001</v>
      </c>
      <c r="S20" s="242"/>
      <c r="T20" s="243">
        <v>3.9</v>
      </c>
      <c r="U20" s="250" t="s">
        <v>98</v>
      </c>
    </row>
    <row r="21" spans="1:21" ht="35.1" customHeight="1" thickTop="1" thickBot="1" x14ac:dyDescent="0.25">
      <c r="A21" s="310" t="s">
        <v>224</v>
      </c>
      <c r="B21" s="313">
        <f>(B9+B10+B11+B12+B13+B14+B15+B16+B17+B18+B19+B20)/12</f>
        <v>10.391666666666666</v>
      </c>
      <c r="C21" s="264"/>
      <c r="D21" s="313">
        <f>(D9+D10+D11+D12+D13+D14+D15+D16+D17+D18+D19+D20)/12</f>
        <v>17.041666666666668</v>
      </c>
      <c r="E21" s="313"/>
      <c r="F21" s="313">
        <f>(F9+F10+F11+F12+F13)/5</f>
        <v>14.529999999999998</v>
      </c>
      <c r="G21" s="313"/>
      <c r="H21" s="313">
        <f>(H9+H10+H11+H12+H13+H14+H15+H16+H17+H18+H19+H20)/12</f>
        <v>18.583333333333336</v>
      </c>
      <c r="I21" s="313"/>
      <c r="J21" s="313">
        <f>(J9+J10+J11+J12)/4</f>
        <v>12.5</v>
      </c>
      <c r="K21" s="313"/>
      <c r="L21" s="313">
        <f>(L9+L10+L11+L12+L13+L14+L15+L16+L17+L18+L19+L20)/12</f>
        <v>4.1500000000000004</v>
      </c>
      <c r="M21" s="313"/>
      <c r="N21" s="313">
        <f>(N9+N10+N11)/3</f>
        <v>38.6</v>
      </c>
      <c r="O21" s="313"/>
      <c r="P21" s="313">
        <f>(P9+P10+P11+P12+P13+P14+P20)/7</f>
        <v>27.685714285714287</v>
      </c>
      <c r="Q21" s="313"/>
      <c r="R21" s="313">
        <f>(R9+R10+R11+R12+R13+R14+R15+R16+R17+R18+R19+R20)/12</f>
        <v>7.4833333333333316</v>
      </c>
      <c r="S21" s="314"/>
      <c r="T21" s="313">
        <f>(T9+T10+T11+T12+T13+T14+T15+T16+T17+T18+T19+T20)/12</f>
        <v>7.3083333333333336</v>
      </c>
      <c r="U21" s="315" t="s">
        <v>100</v>
      </c>
    </row>
    <row r="22" spans="1:21" ht="22.5" customHeight="1" thickTop="1" x14ac:dyDescent="0.2">
      <c r="A22" s="378" t="s">
        <v>193</v>
      </c>
      <c r="B22" s="341"/>
      <c r="C22" s="342"/>
      <c r="D22" s="341"/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41"/>
      <c r="S22" s="343"/>
      <c r="T22" s="341"/>
      <c r="U22" s="379" t="s">
        <v>111</v>
      </c>
    </row>
    <row r="23" spans="1:21" ht="36" customHeight="1" x14ac:dyDescent="0.2">
      <c r="A23" s="418" t="s">
        <v>364</v>
      </c>
      <c r="B23" s="418"/>
      <c r="C23" s="418"/>
      <c r="D23" s="418"/>
      <c r="E23" s="418"/>
      <c r="F23" s="418"/>
      <c r="G23" s="418"/>
      <c r="H23" s="418"/>
      <c r="I23" s="344"/>
      <c r="J23" s="215"/>
      <c r="K23" s="215"/>
      <c r="L23" s="345"/>
      <c r="M23" s="345"/>
      <c r="N23" s="428" t="s">
        <v>338</v>
      </c>
      <c r="O23" s="428"/>
      <c r="P23" s="428"/>
      <c r="Q23" s="428"/>
      <c r="R23" s="428"/>
      <c r="S23" s="428"/>
      <c r="T23" s="428"/>
      <c r="U23" s="428"/>
    </row>
    <row r="24" spans="1:21" ht="16.5" customHeight="1" x14ac:dyDescent="0.2">
      <c r="A24" s="438"/>
      <c r="B24" s="438"/>
      <c r="C24" s="438"/>
      <c r="D24" s="438"/>
      <c r="E24" s="438"/>
      <c r="F24" s="438"/>
      <c r="G24" s="231"/>
      <c r="H24" s="198"/>
      <c r="I24" s="198"/>
      <c r="J24" s="197"/>
      <c r="K24" s="197"/>
      <c r="L24" s="425"/>
      <c r="M24" s="425"/>
      <c r="N24" s="425"/>
      <c r="O24" s="425"/>
      <c r="P24" s="425"/>
      <c r="Q24" s="231"/>
      <c r="R24" s="198"/>
      <c r="S24" s="198"/>
      <c r="T24" s="426"/>
      <c r="U24" s="426"/>
    </row>
    <row r="25" spans="1:21" ht="9" customHeight="1" x14ac:dyDescent="0.2">
      <c r="A25" s="431"/>
      <c r="B25" s="431"/>
      <c r="C25" s="431"/>
      <c r="D25" s="431"/>
      <c r="E25" s="431"/>
      <c r="F25" s="431"/>
      <c r="G25" s="431"/>
      <c r="H25" s="431"/>
      <c r="I25" s="431"/>
      <c r="J25" s="431"/>
      <c r="K25" s="197"/>
      <c r="R25" s="229"/>
      <c r="S25" s="229"/>
      <c r="T25" s="196"/>
      <c r="U25" s="196"/>
    </row>
    <row r="26" spans="1:21" ht="3.75" hidden="1" customHeight="1" x14ac:dyDescent="0.2">
      <c r="A26" s="436"/>
      <c r="B26" s="436"/>
      <c r="C26" s="436"/>
      <c r="D26" s="436"/>
      <c r="E26" s="229"/>
      <c r="F26" s="195"/>
      <c r="G26" s="195"/>
      <c r="H26" s="195"/>
      <c r="I26" s="195"/>
      <c r="J26" s="195"/>
      <c r="K26" s="195"/>
      <c r="L26" s="436"/>
      <c r="M26" s="436"/>
      <c r="N26" s="436"/>
      <c r="O26" s="229"/>
      <c r="P26" s="194"/>
      <c r="Q26" s="194"/>
      <c r="R26" s="229"/>
      <c r="S26" s="229"/>
      <c r="T26" s="192"/>
      <c r="U26" s="191"/>
    </row>
    <row r="27" spans="1:21" ht="9" customHeight="1" x14ac:dyDescent="0.2"/>
    <row r="29" spans="1:21" ht="4.5" customHeight="1" x14ac:dyDescent="0.2"/>
    <row r="30" spans="1:21" ht="9.75" hidden="1" customHeight="1" x14ac:dyDescent="0.2"/>
    <row r="31" spans="1:21" ht="2.25" customHeight="1" x14ac:dyDescent="0.2"/>
    <row r="32" spans="1:21" ht="26.25" customHeight="1" x14ac:dyDescent="0.2">
      <c r="A32" s="437" t="s">
        <v>230</v>
      </c>
      <c r="B32" s="437"/>
      <c r="C32" s="437"/>
      <c r="D32" s="437"/>
      <c r="E32" s="437"/>
      <c r="F32" s="437"/>
      <c r="G32" s="437"/>
      <c r="H32" s="437"/>
      <c r="I32" s="230"/>
      <c r="J32" s="230">
        <v>24</v>
      </c>
      <c r="K32" s="230"/>
      <c r="L32" s="383">
        <v>25</v>
      </c>
      <c r="M32" s="230"/>
      <c r="N32" s="430" t="s">
        <v>229</v>
      </c>
      <c r="O32" s="430"/>
      <c r="P32" s="430"/>
      <c r="Q32" s="430"/>
      <c r="R32" s="430"/>
      <c r="S32" s="430"/>
      <c r="T32" s="430"/>
      <c r="U32" s="430"/>
    </row>
    <row r="33" spans="21:21" ht="26.25" customHeight="1" x14ac:dyDescent="0.2">
      <c r="U33" s="188"/>
    </row>
    <row r="37" spans="21:21" ht="21" customHeight="1" x14ac:dyDescent="0.2"/>
  </sheetData>
  <mergeCells count="24">
    <mergeCell ref="N32:U32"/>
    <mergeCell ref="A25:J25"/>
    <mergeCell ref="A1:K1"/>
    <mergeCell ref="L1:U1"/>
    <mergeCell ref="A2:K3"/>
    <mergeCell ref="L2:U3"/>
    <mergeCell ref="D4:F4"/>
    <mergeCell ref="P4:R4"/>
    <mergeCell ref="A26:D26"/>
    <mergeCell ref="L26:N26"/>
    <mergeCell ref="A32:H32"/>
    <mergeCell ref="L5:P5"/>
    <mergeCell ref="R5:T5"/>
    <mergeCell ref="U5:U8"/>
    <mergeCell ref="A23:H23"/>
    <mergeCell ref="A24:F24"/>
    <mergeCell ref="L24:P24"/>
    <mergeCell ref="T24:U24"/>
    <mergeCell ref="A5:A8"/>
    <mergeCell ref="B5:K5"/>
    <mergeCell ref="N23:U23"/>
    <mergeCell ref="B6:J6"/>
    <mergeCell ref="L6:P6"/>
    <mergeCell ref="R6:T6"/>
  </mergeCells>
  <printOptions horizontalCentered="1"/>
  <pageMargins left="0.70866141732283505" right="0.70866141732283505" top="1" bottom="0.196850393700787" header="0" footer="0"/>
  <pageSetup paperSize="9" scale="90" firstPageNumber="10" orientation="portrait" useFirstPageNumber="1" r:id="rId1"/>
  <headerFooter alignWithMargins="0"/>
  <colBreaks count="1" manualBreakCount="1">
    <brk id="10" max="37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rightToLeft="1" view="pageBreakPreview" zoomScale="82" zoomScaleNormal="100" zoomScaleSheetLayoutView="82" workbookViewId="0">
      <selection activeCell="AG6" sqref="AG6"/>
    </sheetView>
  </sheetViews>
  <sheetFormatPr defaultRowHeight="12.75" x14ac:dyDescent="0.2"/>
  <cols>
    <col min="1" max="1" width="9.625" style="187" customWidth="1"/>
    <col min="2" max="2" width="9.5" style="187" customWidth="1"/>
    <col min="3" max="3" width="0.25" style="187" customWidth="1"/>
    <col min="4" max="4" width="9.875" style="187" customWidth="1"/>
    <col min="5" max="5" width="0.375" style="187" customWidth="1"/>
    <col min="6" max="6" width="11" style="187" customWidth="1"/>
    <col min="7" max="7" width="0.625" style="187" customWidth="1"/>
    <col min="8" max="8" width="9.625" style="187" customWidth="1"/>
    <col min="9" max="9" width="0.625" style="187" customWidth="1"/>
    <col min="10" max="10" width="10.75" style="187" customWidth="1"/>
    <col min="11" max="11" width="0.5" style="187" customWidth="1"/>
    <col min="12" max="12" width="9.25" style="187" customWidth="1"/>
    <col min="13" max="13" width="11.125" style="187" customWidth="1"/>
    <col min="14" max="14" width="0.5" style="187" customWidth="1"/>
    <col min="15" max="15" width="10.125" style="187" customWidth="1"/>
    <col min="16" max="16" width="0.75" style="187" customWidth="1"/>
    <col min="17" max="17" width="9.5" style="187" customWidth="1"/>
    <col min="18" max="18" width="0.75" style="187" customWidth="1"/>
    <col min="19" max="19" width="11.25" style="187" customWidth="1"/>
    <col min="20" max="20" width="0.625" style="187" customWidth="1"/>
    <col min="21" max="21" width="10.375" style="187" customWidth="1"/>
    <col min="22" max="22" width="0.625" style="187" customWidth="1"/>
    <col min="23" max="23" width="9.125" style="187" customWidth="1"/>
    <col min="24" max="24" width="0.625" style="187" customWidth="1"/>
    <col min="25" max="25" width="8.125" style="187" customWidth="1"/>
    <col min="26" max="26" width="12.625" style="187" customWidth="1"/>
    <col min="27" max="16384" width="9" style="187"/>
  </cols>
  <sheetData>
    <row r="1" spans="1:26" s="222" customFormat="1" ht="23.45" customHeight="1" x14ac:dyDescent="0.2">
      <c r="A1" s="432" t="s">
        <v>375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 t="s">
        <v>375</v>
      </c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</row>
    <row r="2" spans="1:26" s="222" customFormat="1" ht="16.5" customHeight="1" x14ac:dyDescent="0.2">
      <c r="A2" s="433" t="s">
        <v>250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 t="s">
        <v>250</v>
      </c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</row>
    <row r="3" spans="1:26" ht="17.45" customHeight="1" x14ac:dyDescent="0.2">
      <c r="A3" s="433"/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Z3" s="433"/>
    </row>
    <row r="4" spans="1:26" ht="23.25" customHeight="1" thickBot="1" x14ac:dyDescent="0.25">
      <c r="A4" s="221" t="s">
        <v>330</v>
      </c>
      <c r="B4" s="217"/>
      <c r="C4" s="217"/>
      <c r="D4" s="434"/>
      <c r="E4" s="434"/>
      <c r="F4" s="434"/>
      <c r="G4" s="216"/>
      <c r="H4" s="217"/>
      <c r="I4" s="217"/>
      <c r="J4" s="214"/>
      <c r="K4" s="214"/>
      <c r="L4" s="220"/>
      <c r="M4" s="219"/>
      <c r="N4" s="218"/>
      <c r="O4" s="217"/>
      <c r="P4" s="217"/>
      <c r="Q4" s="435"/>
      <c r="R4" s="435"/>
      <c r="S4" s="435"/>
      <c r="T4" s="216"/>
      <c r="U4" s="215"/>
      <c r="V4" s="215"/>
      <c r="W4" s="215"/>
      <c r="X4" s="215"/>
      <c r="Y4" s="443" t="s">
        <v>316</v>
      </c>
      <c r="Z4" s="443"/>
    </row>
    <row r="5" spans="1:26" ht="39" customHeight="1" thickTop="1" x14ac:dyDescent="0.2">
      <c r="A5" s="401" t="s">
        <v>35</v>
      </c>
      <c r="B5" s="404" t="s">
        <v>414</v>
      </c>
      <c r="C5" s="404"/>
      <c r="D5" s="404"/>
      <c r="E5" s="392"/>
      <c r="F5" s="404" t="s">
        <v>379</v>
      </c>
      <c r="G5" s="404"/>
      <c r="H5" s="404"/>
      <c r="I5" s="392"/>
      <c r="J5" s="404" t="s">
        <v>378</v>
      </c>
      <c r="K5" s="404"/>
      <c r="L5" s="404"/>
      <c r="M5" s="404" t="s">
        <v>232</v>
      </c>
      <c r="N5" s="404"/>
      <c r="O5" s="404"/>
      <c r="P5" s="392"/>
      <c r="Q5" s="440" t="s">
        <v>376</v>
      </c>
      <c r="R5" s="440"/>
      <c r="S5" s="440"/>
      <c r="T5" s="440"/>
      <c r="U5" s="440"/>
      <c r="V5" s="392"/>
      <c r="W5" s="404" t="s">
        <v>377</v>
      </c>
      <c r="X5" s="404"/>
      <c r="Y5" s="404"/>
      <c r="Z5" s="405" t="s">
        <v>231</v>
      </c>
    </row>
    <row r="6" spans="1:26" ht="70.5" customHeight="1" x14ac:dyDescent="0.2">
      <c r="A6" s="402"/>
      <c r="B6" s="441" t="s">
        <v>430</v>
      </c>
      <c r="C6" s="442"/>
      <c r="D6" s="441"/>
      <c r="E6" s="393"/>
      <c r="F6" s="441" t="s">
        <v>422</v>
      </c>
      <c r="G6" s="442"/>
      <c r="H6" s="441"/>
      <c r="I6" s="393"/>
      <c r="J6" s="441" t="s">
        <v>423</v>
      </c>
      <c r="K6" s="442"/>
      <c r="L6" s="441"/>
      <c r="M6" s="441" t="s">
        <v>424</v>
      </c>
      <c r="N6" s="442"/>
      <c r="O6" s="441"/>
      <c r="P6" s="393"/>
      <c r="Q6" s="441" t="s">
        <v>420</v>
      </c>
      <c r="R6" s="442"/>
      <c r="S6" s="441"/>
      <c r="T6" s="442"/>
      <c r="U6" s="441"/>
      <c r="V6" s="393"/>
      <c r="W6" s="441" t="s">
        <v>421</v>
      </c>
      <c r="X6" s="442"/>
      <c r="Y6" s="441"/>
      <c r="Z6" s="406"/>
    </row>
    <row r="7" spans="1:26" ht="33" customHeight="1" x14ac:dyDescent="0.2">
      <c r="A7" s="402"/>
      <c r="B7" s="331" t="s">
        <v>172</v>
      </c>
      <c r="C7" s="366"/>
      <c r="D7" s="331" t="s">
        <v>173</v>
      </c>
      <c r="E7" s="366"/>
      <c r="F7" s="331" t="s">
        <v>174</v>
      </c>
      <c r="G7" s="366"/>
      <c r="H7" s="331" t="s">
        <v>175</v>
      </c>
      <c r="I7" s="366"/>
      <c r="J7" s="331" t="s">
        <v>413</v>
      </c>
      <c r="K7" s="366"/>
      <c r="L7" s="331" t="s">
        <v>412</v>
      </c>
      <c r="M7" s="331" t="s">
        <v>179</v>
      </c>
      <c r="N7" s="330"/>
      <c r="O7" s="331" t="s">
        <v>180</v>
      </c>
      <c r="P7" s="330"/>
      <c r="Q7" s="331" t="s">
        <v>176</v>
      </c>
      <c r="R7" s="330"/>
      <c r="S7" s="331" t="s">
        <v>177</v>
      </c>
      <c r="T7" s="330"/>
      <c r="U7" s="331" t="s">
        <v>178</v>
      </c>
      <c r="V7" s="366"/>
      <c r="W7" s="331" t="s">
        <v>181</v>
      </c>
      <c r="X7" s="366"/>
      <c r="Y7" s="331" t="s">
        <v>182</v>
      </c>
      <c r="Z7" s="406"/>
    </row>
    <row r="8" spans="1:26" ht="48.75" customHeight="1" x14ac:dyDescent="0.2">
      <c r="A8" s="403"/>
      <c r="B8" s="380" t="s">
        <v>240</v>
      </c>
      <c r="C8" s="384"/>
      <c r="D8" s="380" t="s">
        <v>241</v>
      </c>
      <c r="E8" s="384"/>
      <c r="F8" s="380" t="s">
        <v>242</v>
      </c>
      <c r="G8" s="384"/>
      <c r="H8" s="380" t="s">
        <v>103</v>
      </c>
      <c r="I8" s="384"/>
      <c r="J8" s="380" t="s">
        <v>416</v>
      </c>
      <c r="K8" s="384"/>
      <c r="L8" s="380" t="s">
        <v>415</v>
      </c>
      <c r="M8" s="380" t="s">
        <v>243</v>
      </c>
      <c r="N8" s="381"/>
      <c r="O8" s="380" t="s">
        <v>244</v>
      </c>
      <c r="P8" s="385"/>
      <c r="Q8" s="380" t="s">
        <v>245</v>
      </c>
      <c r="R8" s="381"/>
      <c r="S8" s="382" t="s">
        <v>246</v>
      </c>
      <c r="T8" s="381"/>
      <c r="U8" s="382" t="s">
        <v>247</v>
      </c>
      <c r="V8" s="384"/>
      <c r="W8" s="382" t="s">
        <v>248</v>
      </c>
      <c r="X8" s="384"/>
      <c r="Y8" s="382" t="s">
        <v>347</v>
      </c>
      <c r="Z8" s="407"/>
    </row>
    <row r="9" spans="1:26" ht="35.1" customHeight="1" x14ac:dyDescent="0.2">
      <c r="A9" s="241" t="s">
        <v>36</v>
      </c>
      <c r="B9" s="103">
        <v>36.6</v>
      </c>
      <c r="C9" s="232"/>
      <c r="D9" s="103">
        <v>48.5</v>
      </c>
      <c r="E9" s="232"/>
      <c r="F9" s="103">
        <v>17</v>
      </c>
      <c r="G9" s="232"/>
      <c r="H9" s="103">
        <v>11.82</v>
      </c>
      <c r="I9" s="232"/>
      <c r="J9" s="103">
        <v>1.8</v>
      </c>
      <c r="K9" s="232"/>
      <c r="L9" s="103">
        <v>34.6</v>
      </c>
      <c r="M9" s="103">
        <v>26.7</v>
      </c>
      <c r="N9" s="232"/>
      <c r="O9" s="103">
        <v>0</v>
      </c>
      <c r="P9" s="232"/>
      <c r="Q9" s="103">
        <v>104.1</v>
      </c>
      <c r="R9" s="232"/>
      <c r="S9" s="103">
        <v>46.8</v>
      </c>
      <c r="T9" s="232"/>
      <c r="U9" s="103">
        <v>49.5</v>
      </c>
      <c r="V9" s="232"/>
      <c r="W9" s="103" t="s">
        <v>82</v>
      </c>
      <c r="X9" s="232"/>
      <c r="Y9" s="103">
        <v>27</v>
      </c>
      <c r="Z9" s="212" t="s">
        <v>88</v>
      </c>
    </row>
    <row r="10" spans="1:26" ht="35.1" customHeight="1" x14ac:dyDescent="0.2">
      <c r="A10" s="210" t="s">
        <v>37</v>
      </c>
      <c r="B10" s="102">
        <v>4.8</v>
      </c>
      <c r="C10" s="209"/>
      <c r="D10" s="102">
        <v>9.6</v>
      </c>
      <c r="E10" s="209"/>
      <c r="F10" s="102" t="s">
        <v>82</v>
      </c>
      <c r="G10" s="209"/>
      <c r="H10" s="102" t="s">
        <v>82</v>
      </c>
      <c r="I10" s="209"/>
      <c r="J10" s="102">
        <v>0</v>
      </c>
      <c r="K10" s="209"/>
      <c r="L10" s="102">
        <v>0</v>
      </c>
      <c r="M10" s="102">
        <v>1.6</v>
      </c>
      <c r="N10" s="209"/>
      <c r="O10" s="102">
        <v>0</v>
      </c>
      <c r="P10" s="209"/>
      <c r="Q10" s="102">
        <v>0.3</v>
      </c>
      <c r="R10" s="209"/>
      <c r="S10" s="102">
        <v>1.3</v>
      </c>
      <c r="T10" s="209"/>
      <c r="U10" s="102">
        <v>1.5</v>
      </c>
      <c r="V10" s="209"/>
      <c r="W10" s="102" t="s">
        <v>82</v>
      </c>
      <c r="X10" s="208"/>
      <c r="Y10" s="102">
        <v>0.6</v>
      </c>
      <c r="Z10" s="207" t="s">
        <v>89</v>
      </c>
    </row>
    <row r="11" spans="1:26" ht="35.1" customHeight="1" x14ac:dyDescent="0.2">
      <c r="A11" s="210" t="s">
        <v>38</v>
      </c>
      <c r="B11" s="102">
        <v>74.400000000000006</v>
      </c>
      <c r="C11" s="209"/>
      <c r="D11" s="102">
        <v>56.6</v>
      </c>
      <c r="E11" s="209"/>
      <c r="F11" s="102" t="s">
        <v>82</v>
      </c>
      <c r="G11" s="209"/>
      <c r="H11" s="102" t="s">
        <v>82</v>
      </c>
      <c r="I11" s="209"/>
      <c r="J11" s="102">
        <v>21</v>
      </c>
      <c r="K11" s="209"/>
      <c r="L11" s="102">
        <v>13.5</v>
      </c>
      <c r="M11" s="102">
        <v>34.200000000000003</v>
      </c>
      <c r="N11" s="209"/>
      <c r="O11" s="102">
        <v>0</v>
      </c>
      <c r="P11" s="209"/>
      <c r="Q11" s="102">
        <v>71.2</v>
      </c>
      <c r="R11" s="209"/>
      <c r="S11" s="102">
        <v>55.2</v>
      </c>
      <c r="T11" s="209"/>
      <c r="U11" s="102">
        <v>0</v>
      </c>
      <c r="V11" s="209"/>
      <c r="W11" s="102" t="s">
        <v>82</v>
      </c>
      <c r="X11" s="209"/>
      <c r="Y11" s="102">
        <v>28.4</v>
      </c>
      <c r="Z11" s="211" t="s">
        <v>90</v>
      </c>
    </row>
    <row r="12" spans="1:26" ht="35.1" customHeight="1" x14ac:dyDescent="0.2">
      <c r="A12" s="210" t="s">
        <v>39</v>
      </c>
      <c r="B12" s="102" t="s">
        <v>82</v>
      </c>
      <c r="C12" s="209"/>
      <c r="D12" s="102">
        <v>36</v>
      </c>
      <c r="E12" s="209"/>
      <c r="F12" s="102" t="s">
        <v>82</v>
      </c>
      <c r="G12" s="209"/>
      <c r="H12" s="102" t="s">
        <v>82</v>
      </c>
      <c r="I12" s="209"/>
      <c r="J12" s="102">
        <v>26.6</v>
      </c>
      <c r="K12" s="209"/>
      <c r="L12" s="102">
        <v>29.8</v>
      </c>
      <c r="M12" s="102">
        <v>12</v>
      </c>
      <c r="N12" s="209"/>
      <c r="O12" s="102">
        <v>0</v>
      </c>
      <c r="P12" s="209"/>
      <c r="Q12" s="102">
        <v>36.799999999999997</v>
      </c>
      <c r="R12" s="209"/>
      <c r="S12" s="102">
        <v>40</v>
      </c>
      <c r="T12" s="209"/>
      <c r="U12" s="102" t="s">
        <v>82</v>
      </c>
      <c r="V12" s="209"/>
      <c r="W12" s="102" t="s">
        <v>82</v>
      </c>
      <c r="X12" s="209"/>
      <c r="Y12" s="102">
        <v>14.6</v>
      </c>
      <c r="Z12" s="211" t="s">
        <v>91</v>
      </c>
    </row>
    <row r="13" spans="1:26" ht="35.1" customHeight="1" x14ac:dyDescent="0.2">
      <c r="A13" s="210" t="s">
        <v>40</v>
      </c>
      <c r="B13" s="102" t="s">
        <v>82</v>
      </c>
      <c r="C13" s="209"/>
      <c r="D13" s="102">
        <v>11.6</v>
      </c>
      <c r="E13" s="209"/>
      <c r="F13" s="102">
        <v>0.7</v>
      </c>
      <c r="G13" s="209"/>
      <c r="H13" s="102" t="s">
        <v>82</v>
      </c>
      <c r="I13" s="209"/>
      <c r="J13" s="102">
        <v>2.1</v>
      </c>
      <c r="K13" s="209"/>
      <c r="L13" s="102">
        <v>9.1</v>
      </c>
      <c r="M13" s="102">
        <v>1.6</v>
      </c>
      <c r="N13" s="209"/>
      <c r="O13" s="102">
        <v>0</v>
      </c>
      <c r="P13" s="209"/>
      <c r="Q13" s="102">
        <v>3.1</v>
      </c>
      <c r="R13" s="209"/>
      <c r="S13" s="102">
        <v>4.8</v>
      </c>
      <c r="T13" s="209"/>
      <c r="U13" s="102">
        <v>1.6</v>
      </c>
      <c r="V13" s="209"/>
      <c r="W13" s="102" t="s">
        <v>82</v>
      </c>
      <c r="X13" s="209"/>
      <c r="Y13" s="102">
        <v>3.1</v>
      </c>
      <c r="Z13" s="211" t="s">
        <v>92</v>
      </c>
    </row>
    <row r="14" spans="1:26" ht="35.1" customHeight="1" x14ac:dyDescent="0.2">
      <c r="A14" s="210" t="s">
        <v>41</v>
      </c>
      <c r="B14" s="102" t="s">
        <v>82</v>
      </c>
      <c r="C14" s="209"/>
      <c r="D14" s="102">
        <v>0</v>
      </c>
      <c r="E14" s="209"/>
      <c r="F14" s="102">
        <v>1</v>
      </c>
      <c r="G14" s="209"/>
      <c r="H14" s="102" t="s">
        <v>82</v>
      </c>
      <c r="I14" s="209"/>
      <c r="J14" s="102">
        <v>0</v>
      </c>
      <c r="K14" s="209"/>
      <c r="L14" s="102">
        <v>0</v>
      </c>
      <c r="M14" s="102">
        <v>0</v>
      </c>
      <c r="N14" s="209"/>
      <c r="O14" s="102">
        <v>0</v>
      </c>
      <c r="P14" s="209"/>
      <c r="Q14" s="102">
        <v>2.1</v>
      </c>
      <c r="R14" s="209"/>
      <c r="S14" s="102">
        <v>0.1</v>
      </c>
      <c r="T14" s="209"/>
      <c r="U14" s="102">
        <v>0.2</v>
      </c>
      <c r="V14" s="209"/>
      <c r="W14" s="102" t="s">
        <v>82</v>
      </c>
      <c r="X14" s="209"/>
      <c r="Y14" s="102">
        <v>0</v>
      </c>
      <c r="Z14" s="207" t="s">
        <v>93</v>
      </c>
    </row>
    <row r="15" spans="1:26" ht="35.1" customHeight="1" x14ac:dyDescent="0.2">
      <c r="A15" s="210" t="s">
        <v>42</v>
      </c>
      <c r="B15" s="102" t="s">
        <v>82</v>
      </c>
      <c r="C15" s="209"/>
      <c r="D15" s="102">
        <v>0</v>
      </c>
      <c r="E15" s="209"/>
      <c r="F15" s="102">
        <v>0</v>
      </c>
      <c r="G15" s="209"/>
      <c r="H15" s="102">
        <v>0</v>
      </c>
      <c r="I15" s="209"/>
      <c r="J15" s="102">
        <v>0</v>
      </c>
      <c r="K15" s="209"/>
      <c r="L15" s="102">
        <v>0</v>
      </c>
      <c r="M15" s="102" t="s">
        <v>82</v>
      </c>
      <c r="N15" s="209"/>
      <c r="O15" s="102">
        <v>0</v>
      </c>
      <c r="P15" s="209"/>
      <c r="Q15" s="102">
        <v>0</v>
      </c>
      <c r="R15" s="209"/>
      <c r="S15" s="102">
        <v>0</v>
      </c>
      <c r="T15" s="209"/>
      <c r="U15" s="102">
        <v>0</v>
      </c>
      <c r="V15" s="209"/>
      <c r="W15" s="102" t="s">
        <v>82</v>
      </c>
      <c r="X15" s="209"/>
      <c r="Y15" s="102">
        <v>0</v>
      </c>
      <c r="Z15" s="207" t="s">
        <v>94</v>
      </c>
    </row>
    <row r="16" spans="1:26" ht="35.1" customHeight="1" x14ac:dyDescent="0.2">
      <c r="A16" s="210" t="s">
        <v>43</v>
      </c>
      <c r="B16" s="102" t="s">
        <v>82</v>
      </c>
      <c r="C16" s="209"/>
      <c r="D16" s="102">
        <v>0</v>
      </c>
      <c r="E16" s="209"/>
      <c r="F16" s="102" t="s">
        <v>82</v>
      </c>
      <c r="G16" s="209"/>
      <c r="H16" s="102">
        <v>0</v>
      </c>
      <c r="I16" s="209"/>
      <c r="J16" s="102">
        <v>0</v>
      </c>
      <c r="K16" s="209"/>
      <c r="L16" s="102">
        <v>0</v>
      </c>
      <c r="M16" s="102" t="s">
        <v>82</v>
      </c>
      <c r="N16" s="209"/>
      <c r="O16" s="102">
        <v>0</v>
      </c>
      <c r="P16" s="209"/>
      <c r="Q16" s="102">
        <v>0</v>
      </c>
      <c r="R16" s="209"/>
      <c r="S16" s="102">
        <v>0</v>
      </c>
      <c r="T16" s="209"/>
      <c r="U16" s="102">
        <v>0</v>
      </c>
      <c r="V16" s="209"/>
      <c r="W16" s="102" t="s">
        <v>82</v>
      </c>
      <c r="X16" s="209"/>
      <c r="Y16" s="102">
        <v>0</v>
      </c>
      <c r="Z16" s="207" t="s">
        <v>95</v>
      </c>
    </row>
    <row r="17" spans="1:33" ht="35.1" customHeight="1" x14ac:dyDescent="0.2">
      <c r="A17" s="210" t="s">
        <v>44</v>
      </c>
      <c r="B17" s="102" t="s">
        <v>82</v>
      </c>
      <c r="C17" s="209"/>
      <c r="D17" s="102">
        <v>0</v>
      </c>
      <c r="E17" s="209"/>
      <c r="F17" s="102">
        <v>0</v>
      </c>
      <c r="G17" s="209"/>
      <c r="H17" s="102">
        <v>0</v>
      </c>
      <c r="I17" s="209"/>
      <c r="J17" s="102">
        <v>0</v>
      </c>
      <c r="K17" s="209"/>
      <c r="L17" s="102">
        <v>0</v>
      </c>
      <c r="M17" s="102" t="s">
        <v>82</v>
      </c>
      <c r="N17" s="209"/>
      <c r="O17" s="102">
        <v>0</v>
      </c>
      <c r="P17" s="209"/>
      <c r="Q17" s="102">
        <v>1.5</v>
      </c>
      <c r="R17" s="209"/>
      <c r="S17" s="102">
        <v>0</v>
      </c>
      <c r="T17" s="209"/>
      <c r="U17" s="102">
        <v>0</v>
      </c>
      <c r="V17" s="209"/>
      <c r="W17" s="102" t="s">
        <v>82</v>
      </c>
      <c r="X17" s="209"/>
      <c r="Y17" s="102">
        <v>0</v>
      </c>
      <c r="Z17" s="207" t="s">
        <v>96</v>
      </c>
    </row>
    <row r="18" spans="1:33" ht="35.1" customHeight="1" x14ac:dyDescent="0.2">
      <c r="A18" s="210" t="s">
        <v>64</v>
      </c>
      <c r="B18" s="102" t="s">
        <v>82</v>
      </c>
      <c r="C18" s="209"/>
      <c r="D18" s="102">
        <v>1.2</v>
      </c>
      <c r="E18" s="209"/>
      <c r="F18" s="102">
        <v>0.6</v>
      </c>
      <c r="G18" s="209"/>
      <c r="H18" s="102">
        <v>1.8</v>
      </c>
      <c r="I18" s="209"/>
      <c r="J18" s="102">
        <v>0.2</v>
      </c>
      <c r="K18" s="209"/>
      <c r="L18" s="102">
        <v>0</v>
      </c>
      <c r="M18" s="102" t="s">
        <v>82</v>
      </c>
      <c r="N18" s="209"/>
      <c r="O18" s="102">
        <v>0</v>
      </c>
      <c r="P18" s="209"/>
      <c r="Q18" s="102">
        <v>0.7</v>
      </c>
      <c r="R18" s="209"/>
      <c r="S18" s="102">
        <v>0.1</v>
      </c>
      <c r="T18" s="209"/>
      <c r="U18" s="102">
        <v>1.1000000000000001</v>
      </c>
      <c r="V18" s="209"/>
      <c r="W18" s="102" t="s">
        <v>82</v>
      </c>
      <c r="X18" s="209"/>
      <c r="Y18" s="102">
        <v>1.1000000000000001</v>
      </c>
      <c r="Z18" s="207" t="s">
        <v>99</v>
      </c>
    </row>
    <row r="19" spans="1:33" ht="35.1" customHeight="1" x14ac:dyDescent="0.2">
      <c r="A19" s="210" t="s">
        <v>45</v>
      </c>
      <c r="B19" s="102" t="s">
        <v>82</v>
      </c>
      <c r="C19" s="209"/>
      <c r="D19" s="102">
        <v>71.3</v>
      </c>
      <c r="E19" s="209"/>
      <c r="F19" s="102">
        <v>6.2</v>
      </c>
      <c r="G19" s="209"/>
      <c r="H19" s="102">
        <v>9.3000000000000007</v>
      </c>
      <c r="I19" s="209"/>
      <c r="J19" s="102">
        <v>6.4</v>
      </c>
      <c r="K19" s="209"/>
      <c r="L19" s="102">
        <v>35.5</v>
      </c>
      <c r="M19" s="102">
        <v>142.6</v>
      </c>
      <c r="N19" s="209"/>
      <c r="O19" s="102">
        <v>152.16</v>
      </c>
      <c r="P19" s="209"/>
      <c r="Q19" s="102">
        <v>124.2</v>
      </c>
      <c r="R19" s="209"/>
      <c r="S19" s="102">
        <v>23.1</v>
      </c>
      <c r="T19" s="209"/>
      <c r="U19" s="102">
        <v>23.8</v>
      </c>
      <c r="V19" s="209"/>
      <c r="W19" s="102">
        <v>112.64</v>
      </c>
      <c r="X19" s="209"/>
      <c r="Y19" s="102">
        <v>12</v>
      </c>
      <c r="Z19" s="207" t="s">
        <v>97</v>
      </c>
    </row>
    <row r="20" spans="1:33" s="202" customFormat="1" ht="35.1" customHeight="1" thickBot="1" x14ac:dyDescent="0.25">
      <c r="A20" s="206" t="s">
        <v>65</v>
      </c>
      <c r="B20" s="105" t="s">
        <v>82</v>
      </c>
      <c r="C20" s="260"/>
      <c r="D20" s="99">
        <v>22.7</v>
      </c>
      <c r="E20" s="260"/>
      <c r="F20" s="99">
        <v>0</v>
      </c>
      <c r="G20" s="260"/>
      <c r="H20" s="105">
        <v>32.9</v>
      </c>
      <c r="I20" s="205"/>
      <c r="J20" s="99">
        <v>6.5</v>
      </c>
      <c r="K20" s="261"/>
      <c r="L20" s="99">
        <v>12.8</v>
      </c>
      <c r="M20" s="99">
        <v>8.6999999999999993</v>
      </c>
      <c r="N20" s="204"/>
      <c r="O20" s="99">
        <v>13.4</v>
      </c>
      <c r="P20" s="204"/>
      <c r="Q20" s="99">
        <v>13.7</v>
      </c>
      <c r="R20" s="261"/>
      <c r="S20" s="99">
        <v>19.600000000000001</v>
      </c>
      <c r="T20" s="261"/>
      <c r="U20" s="99">
        <v>4.4000000000000004</v>
      </c>
      <c r="V20" s="204"/>
      <c r="W20" s="99">
        <v>8.5</v>
      </c>
      <c r="X20" s="261"/>
      <c r="Y20" s="99">
        <v>9.9</v>
      </c>
      <c r="Z20" s="203" t="s">
        <v>98</v>
      </c>
    </row>
    <row r="21" spans="1:33" ht="35.1" customHeight="1" thickTop="1" thickBot="1" x14ac:dyDescent="0.25">
      <c r="A21" s="332" t="s">
        <v>224</v>
      </c>
      <c r="B21" s="292">
        <f>(B9+B10+B11)/3</f>
        <v>38.6</v>
      </c>
      <c r="C21" s="292"/>
      <c r="D21" s="292">
        <f>(D9+D10+D11+D12+D13+D14+D15+D16+D17+D18+D19+D20)/12</f>
        <v>21.458333333333329</v>
      </c>
      <c r="E21" s="292"/>
      <c r="F21" s="292">
        <f>(F9+F13+F14+F15+F17+F18+F19+F20)/8</f>
        <v>3.1875</v>
      </c>
      <c r="G21" s="292"/>
      <c r="H21" s="292">
        <f>(H9+H15+H16+H17+H18+H19+H20)/7</f>
        <v>7.9742857142857142</v>
      </c>
      <c r="I21" s="292"/>
      <c r="J21" s="292">
        <f>(J9+J10+J11+J12+J13+J14+J15+J16+J17+J18+J19+J20)/12</f>
        <v>5.3833333333333337</v>
      </c>
      <c r="K21" s="292"/>
      <c r="L21" s="292">
        <f>(L9+L10+L11+L12+L13+L15+L14+L16+L17+L18+L19+L20)/12</f>
        <v>11.275</v>
      </c>
      <c r="M21" s="292">
        <f>(M9+M10+M11+M12+M13+M14+M19+M20)/8</f>
        <v>28.424999999999997</v>
      </c>
      <c r="N21" s="292"/>
      <c r="O21" s="292">
        <f>(O9+O10+O11+O12+O13+O14+O15+O16+O17+O18+O19+O20)/12</f>
        <v>13.796666666666667</v>
      </c>
      <c r="P21" s="292"/>
      <c r="Q21" s="292">
        <f>(Q9+Q10+Q11+Q12+Q13+Q14+Q15+Q16+Q17+Q18+Q19+Q20)/12</f>
        <v>29.808333333333326</v>
      </c>
      <c r="R21" s="292"/>
      <c r="S21" s="292">
        <f>(S9+S10+S11+S12+S13+S14+S15+S16+S17+S18+S19+S20)/12</f>
        <v>15.916666666666666</v>
      </c>
      <c r="T21" s="303"/>
      <c r="U21" s="292">
        <f>(U9+U10+U11+U13+U14+U15+U16+U17+U18+U19+U20)/11</f>
        <v>7.4636363636363647</v>
      </c>
      <c r="V21" s="303"/>
      <c r="W21" s="292">
        <f>(W19+W20)/2</f>
        <v>60.57</v>
      </c>
      <c r="X21" s="303"/>
      <c r="Y21" s="292">
        <f>(Y9+Y10+Y11+Y12+Y13+Y14+Y16+Y15+Y18+Y17+Y19+Y20)/12</f>
        <v>8.0583333333333318</v>
      </c>
      <c r="Z21" s="362" t="s">
        <v>100</v>
      </c>
    </row>
    <row r="22" spans="1:33" ht="22.5" customHeight="1" thickTop="1" x14ac:dyDescent="0.2">
      <c r="A22" s="444" t="s">
        <v>237</v>
      </c>
      <c r="B22" s="444"/>
      <c r="C22" s="444"/>
      <c r="D22" s="444"/>
      <c r="E22" s="444"/>
      <c r="F22" s="444"/>
      <c r="G22" s="444"/>
      <c r="H22" s="444"/>
      <c r="I22" s="338"/>
      <c r="J22" s="338"/>
      <c r="K22" s="338"/>
      <c r="L22" s="338"/>
      <c r="M22" s="338"/>
      <c r="N22" s="338"/>
      <c r="O22" s="338"/>
      <c r="P22" s="338"/>
      <c r="Q22" s="338"/>
      <c r="R22" s="338"/>
      <c r="S22" s="338"/>
      <c r="T22" s="363"/>
      <c r="U22" s="338"/>
      <c r="V22" s="363"/>
      <c r="W22" s="338"/>
      <c r="X22" s="445" t="s">
        <v>111</v>
      </c>
      <c r="Y22" s="445"/>
      <c r="Z22" s="445"/>
    </row>
    <row r="23" spans="1:33" ht="33" customHeight="1" x14ac:dyDescent="0.2">
      <c r="A23" s="439" t="s">
        <v>364</v>
      </c>
      <c r="B23" s="439"/>
      <c r="C23" s="439"/>
      <c r="D23" s="439"/>
      <c r="E23" s="439"/>
      <c r="F23" s="439"/>
      <c r="G23" s="439"/>
      <c r="H23" s="439"/>
      <c r="I23" s="201"/>
      <c r="L23" s="197"/>
      <c r="M23" s="200"/>
      <c r="N23" s="200"/>
      <c r="O23" s="200"/>
      <c r="P23" s="200"/>
      <c r="Q23" s="426" t="s">
        <v>338</v>
      </c>
      <c r="R23" s="426"/>
      <c r="S23" s="426"/>
      <c r="T23" s="426"/>
      <c r="U23" s="426"/>
      <c r="V23" s="426"/>
      <c r="W23" s="426"/>
      <c r="X23" s="426"/>
      <c r="Y23" s="426"/>
      <c r="Z23" s="426"/>
    </row>
    <row r="24" spans="1:33" ht="13.5" customHeight="1" x14ac:dyDescent="0.2">
      <c r="A24" s="447"/>
      <c r="B24" s="447"/>
      <c r="C24" s="447"/>
      <c r="D24" s="447"/>
      <c r="E24" s="447"/>
      <c r="F24" s="447"/>
      <c r="G24" s="199"/>
      <c r="H24" s="198"/>
      <c r="I24" s="198"/>
      <c r="J24" s="197"/>
      <c r="K24" s="197"/>
      <c r="L24" s="197"/>
      <c r="M24" s="425"/>
      <c r="N24" s="425"/>
      <c r="O24" s="425"/>
      <c r="P24" s="425"/>
      <c r="Q24" s="425"/>
      <c r="R24" s="199"/>
      <c r="S24" s="198"/>
      <c r="T24" s="198"/>
      <c r="U24" s="198"/>
      <c r="V24" s="198"/>
      <c r="W24" s="198"/>
      <c r="X24" s="426"/>
      <c r="Y24" s="426"/>
      <c r="Z24" s="426"/>
      <c r="AA24" s="258"/>
      <c r="AB24" s="258"/>
      <c r="AC24" s="258"/>
      <c r="AD24" s="258"/>
      <c r="AE24" s="258"/>
      <c r="AF24" s="258"/>
      <c r="AG24" s="258"/>
    </row>
    <row r="25" spans="1:33" ht="9.75" customHeight="1" x14ac:dyDescent="0.2">
      <c r="J25" s="197"/>
      <c r="K25" s="197"/>
      <c r="L25" s="197"/>
      <c r="S25" s="193"/>
      <c r="T25" s="193"/>
      <c r="U25" s="196"/>
      <c r="V25" s="196"/>
      <c r="W25" s="196"/>
      <c r="X25" s="196"/>
      <c r="Y25" s="196"/>
    </row>
    <row r="26" spans="1:33" ht="3.75" customHeight="1" x14ac:dyDescent="0.2">
      <c r="A26" s="436"/>
      <c r="B26" s="436"/>
      <c r="C26" s="436"/>
      <c r="D26" s="436"/>
      <c r="E26" s="193"/>
      <c r="F26" s="195"/>
      <c r="G26" s="195"/>
      <c r="H26" s="195"/>
      <c r="I26" s="195"/>
      <c r="J26" s="195"/>
      <c r="K26" s="195"/>
      <c r="L26" s="191"/>
      <c r="M26" s="436"/>
      <c r="N26" s="436"/>
      <c r="O26" s="436"/>
      <c r="P26" s="193"/>
      <c r="Q26" s="194"/>
      <c r="R26" s="194"/>
      <c r="S26" s="193"/>
      <c r="T26" s="193"/>
      <c r="U26" s="192"/>
      <c r="V26" s="192"/>
      <c r="W26" s="192"/>
      <c r="X26" s="192"/>
      <c r="Y26" s="191"/>
      <c r="Z26" s="191"/>
    </row>
    <row r="27" spans="1:33" ht="12" customHeight="1" x14ac:dyDescent="0.2"/>
    <row r="28" spans="1:33" ht="4.5" customHeight="1" x14ac:dyDescent="0.2"/>
    <row r="29" spans="1:33" ht="0.75" customHeight="1" x14ac:dyDescent="0.2"/>
    <row r="30" spans="1:33" ht="12" customHeight="1" x14ac:dyDescent="0.2"/>
    <row r="31" spans="1:33" ht="12" customHeight="1" x14ac:dyDescent="0.2"/>
    <row r="32" spans="1:33" ht="9.75" hidden="1" customHeight="1" x14ac:dyDescent="0.2"/>
    <row r="33" spans="1:26" ht="5.25" hidden="1" customHeight="1" x14ac:dyDescent="0.2"/>
    <row r="34" spans="1:26" ht="30.75" customHeight="1" x14ac:dyDescent="0.2">
      <c r="A34" s="448" t="s">
        <v>230</v>
      </c>
      <c r="B34" s="448"/>
      <c r="C34" s="448"/>
      <c r="D34" s="448"/>
      <c r="E34" s="448"/>
      <c r="F34" s="448"/>
      <c r="G34" s="448"/>
      <c r="H34" s="448"/>
      <c r="I34" s="448"/>
      <c r="J34" s="448"/>
      <c r="K34" s="189"/>
      <c r="L34" s="190">
        <v>26</v>
      </c>
      <c r="M34" s="190">
        <v>27</v>
      </c>
      <c r="N34" s="189"/>
      <c r="O34" s="189"/>
      <c r="P34" s="189"/>
      <c r="Q34" s="189"/>
      <c r="R34" s="189"/>
      <c r="S34" s="446" t="s">
        <v>229</v>
      </c>
      <c r="T34" s="446"/>
      <c r="U34" s="446"/>
      <c r="V34" s="446"/>
      <c r="W34" s="446"/>
      <c r="X34" s="446"/>
      <c r="Y34" s="446"/>
      <c r="Z34" s="446"/>
    </row>
    <row r="35" spans="1:26" ht="7.5" customHeight="1" x14ac:dyDescent="0.2">
      <c r="L35" s="188"/>
      <c r="Z35" s="188"/>
    </row>
    <row r="39" spans="1:26" ht="21" customHeight="1" x14ac:dyDescent="0.2"/>
  </sheetData>
  <mergeCells count="32">
    <mergeCell ref="Q23:Z23"/>
    <mergeCell ref="X22:Z22"/>
    <mergeCell ref="S34:Z34"/>
    <mergeCell ref="M1:Z1"/>
    <mergeCell ref="B6:D6"/>
    <mergeCell ref="D4:F4"/>
    <mergeCell ref="Q4:S4"/>
    <mergeCell ref="A1:L1"/>
    <mergeCell ref="M26:O26"/>
    <mergeCell ref="A26:D26"/>
    <mergeCell ref="W6:Y6"/>
    <mergeCell ref="A24:F24"/>
    <mergeCell ref="W5:Y5"/>
    <mergeCell ref="M24:Q24"/>
    <mergeCell ref="A2:L3"/>
    <mergeCell ref="A34:J34"/>
    <mergeCell ref="B5:D5"/>
    <mergeCell ref="X24:Z24"/>
    <mergeCell ref="A23:H23"/>
    <mergeCell ref="A5:A8"/>
    <mergeCell ref="M2:Z3"/>
    <mergeCell ref="F5:H5"/>
    <mergeCell ref="J5:L5"/>
    <mergeCell ref="M5:O5"/>
    <mergeCell ref="Q5:U5"/>
    <mergeCell ref="Z5:Z8"/>
    <mergeCell ref="F6:H6"/>
    <mergeCell ref="J6:L6"/>
    <mergeCell ref="M6:O6"/>
    <mergeCell ref="Q6:U6"/>
    <mergeCell ref="Y4:Z4"/>
    <mergeCell ref="A22:H22"/>
  </mergeCells>
  <printOptions horizontalCentered="1"/>
  <pageMargins left="0.70866141732283505" right="0.70866141732283505" top="1" bottom="0.196850393700787" header="0" footer="0"/>
  <pageSetup paperSize="9" scale="88" firstPageNumber="10" orientation="portrait" useFirstPageNumber="1" r:id="rId1"/>
  <headerFooter alignWithMargins="0"/>
  <colBreaks count="1" manualBreakCount="1">
    <brk id="12" max="3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rightToLeft="1" view="pageBreakPreview" topLeftCell="A13" zoomScaleNormal="100" zoomScaleSheetLayoutView="100" workbookViewId="0">
      <selection activeCell="AB21" sqref="AB21"/>
    </sheetView>
  </sheetViews>
  <sheetFormatPr defaultRowHeight="12.75" x14ac:dyDescent="0.2"/>
  <cols>
    <col min="1" max="1" width="12.875" style="187" customWidth="1"/>
    <col min="2" max="2" width="9.375" style="187" customWidth="1"/>
    <col min="3" max="3" width="0.75" style="187" customWidth="1"/>
    <col min="4" max="4" width="9.875" style="187" customWidth="1"/>
    <col min="5" max="5" width="0.75" style="187" customWidth="1"/>
    <col min="6" max="6" width="11.75" style="187" customWidth="1"/>
    <col min="7" max="7" width="0.625" style="187" customWidth="1"/>
    <col min="8" max="8" width="10.25" style="187" customWidth="1"/>
    <col min="9" max="9" width="0.75" style="187" customWidth="1"/>
    <col min="10" max="10" width="11.125" style="187" customWidth="1"/>
    <col min="11" max="11" width="0.625" style="187" customWidth="1"/>
    <col min="12" max="12" width="12.625" style="187" customWidth="1"/>
    <col min="13" max="13" width="12.375" style="187" customWidth="1"/>
    <col min="14" max="14" width="0.875" style="187" customWidth="1"/>
    <col min="15" max="15" width="10.125" style="187" customWidth="1"/>
    <col min="16" max="16" width="0.875" style="187" customWidth="1"/>
    <col min="17" max="17" width="9.5" style="187" customWidth="1"/>
    <col min="18" max="18" width="0.625" style="187" customWidth="1"/>
    <col min="19" max="19" width="10.125" style="187" customWidth="1"/>
    <col min="20" max="20" width="0.5" style="187" customWidth="1"/>
    <col min="21" max="21" width="11.375" style="187" customWidth="1"/>
    <col min="22" max="22" width="15.25" style="187" customWidth="1"/>
    <col min="23" max="23" width="8" style="187" hidden="1" customWidth="1"/>
    <col min="24" max="16384" width="9" style="187"/>
  </cols>
  <sheetData>
    <row r="1" spans="1:23" s="222" customFormat="1" ht="23.45" customHeight="1" x14ac:dyDescent="0.2">
      <c r="A1" s="432" t="s">
        <v>380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 t="s">
        <v>380</v>
      </c>
      <c r="N1" s="432"/>
      <c r="O1" s="432"/>
      <c r="P1" s="432"/>
      <c r="Q1" s="432"/>
      <c r="R1" s="432"/>
      <c r="S1" s="432"/>
      <c r="T1" s="432"/>
      <c r="U1" s="432"/>
      <c r="V1" s="432"/>
      <c r="W1" s="223"/>
    </row>
    <row r="2" spans="1:23" s="222" customFormat="1" ht="16.5" customHeight="1" x14ac:dyDescent="0.2">
      <c r="A2" s="433" t="s">
        <v>249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 t="s">
        <v>249</v>
      </c>
      <c r="N2" s="433"/>
      <c r="O2" s="433"/>
      <c r="P2" s="433"/>
      <c r="Q2" s="433"/>
      <c r="R2" s="433"/>
      <c r="S2" s="433"/>
      <c r="T2" s="433"/>
      <c r="U2" s="433"/>
      <c r="V2" s="433"/>
    </row>
    <row r="3" spans="1:23" ht="13.5" customHeight="1" x14ac:dyDescent="0.2">
      <c r="A3" s="433"/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</row>
    <row r="4" spans="1:23" ht="23.25" customHeight="1" thickBot="1" x14ac:dyDescent="0.25">
      <c r="A4" s="221" t="s">
        <v>317</v>
      </c>
      <c r="B4" s="217"/>
      <c r="C4" s="217"/>
      <c r="D4" s="434"/>
      <c r="E4" s="434"/>
      <c r="F4" s="434"/>
      <c r="G4" s="225"/>
      <c r="H4" s="217"/>
      <c r="I4" s="217"/>
      <c r="J4" s="214"/>
      <c r="K4" s="214"/>
      <c r="L4" s="220"/>
      <c r="M4" s="219"/>
      <c r="N4" s="218"/>
      <c r="O4" s="217"/>
      <c r="P4" s="217"/>
      <c r="Q4" s="435"/>
      <c r="R4" s="435"/>
      <c r="S4" s="435"/>
      <c r="T4" s="225"/>
      <c r="U4" s="215"/>
      <c r="V4" s="213" t="s">
        <v>318</v>
      </c>
    </row>
    <row r="5" spans="1:23" ht="51" customHeight="1" thickTop="1" x14ac:dyDescent="0.2">
      <c r="A5" s="401" t="s">
        <v>35</v>
      </c>
      <c r="B5" s="404" t="s">
        <v>383</v>
      </c>
      <c r="C5" s="404"/>
      <c r="D5" s="404"/>
      <c r="E5" s="367"/>
      <c r="F5" s="404" t="s">
        <v>384</v>
      </c>
      <c r="G5" s="404"/>
      <c r="H5" s="404"/>
      <c r="I5" s="367"/>
      <c r="J5" s="404" t="s">
        <v>385</v>
      </c>
      <c r="K5" s="404"/>
      <c r="L5" s="404"/>
      <c r="M5" s="404" t="s">
        <v>381</v>
      </c>
      <c r="N5" s="404"/>
      <c r="O5" s="404"/>
      <c r="P5" s="367"/>
      <c r="Q5" s="404" t="s">
        <v>382</v>
      </c>
      <c r="R5" s="404"/>
      <c r="S5" s="404"/>
      <c r="T5" s="404"/>
      <c r="U5" s="404"/>
      <c r="V5" s="405" t="s">
        <v>231</v>
      </c>
    </row>
    <row r="6" spans="1:23" ht="51.75" customHeight="1" x14ac:dyDescent="0.2">
      <c r="A6" s="402"/>
      <c r="B6" s="442" t="s">
        <v>429</v>
      </c>
      <c r="C6" s="442"/>
      <c r="D6" s="442"/>
      <c r="E6" s="368"/>
      <c r="F6" s="442" t="s">
        <v>428</v>
      </c>
      <c r="G6" s="442"/>
      <c r="H6" s="442"/>
      <c r="I6" s="368"/>
      <c r="J6" s="442" t="s">
        <v>427</v>
      </c>
      <c r="K6" s="442"/>
      <c r="L6" s="442"/>
      <c r="M6" s="442" t="s">
        <v>426</v>
      </c>
      <c r="N6" s="442"/>
      <c r="O6" s="442"/>
      <c r="P6" s="368"/>
      <c r="Q6" s="442" t="s">
        <v>425</v>
      </c>
      <c r="R6" s="442"/>
      <c r="S6" s="442"/>
      <c r="T6" s="442"/>
      <c r="U6" s="442"/>
      <c r="V6" s="406"/>
    </row>
    <row r="7" spans="1:23" ht="33" customHeight="1" x14ac:dyDescent="0.2">
      <c r="A7" s="402"/>
      <c r="B7" s="331" t="s">
        <v>345</v>
      </c>
      <c r="C7" s="330"/>
      <c r="D7" s="331" t="s">
        <v>183</v>
      </c>
      <c r="E7" s="330"/>
      <c r="F7" s="331" t="s">
        <v>188</v>
      </c>
      <c r="G7" s="330"/>
      <c r="H7" s="331" t="s">
        <v>271</v>
      </c>
      <c r="I7" s="330"/>
      <c r="J7" s="331" t="s">
        <v>184</v>
      </c>
      <c r="K7" s="330"/>
      <c r="L7" s="331" t="s">
        <v>185</v>
      </c>
      <c r="M7" s="331" t="s">
        <v>187</v>
      </c>
      <c r="N7" s="330"/>
      <c r="O7" s="331" t="s">
        <v>186</v>
      </c>
      <c r="P7" s="330"/>
      <c r="Q7" s="331" t="s">
        <v>189</v>
      </c>
      <c r="R7" s="330"/>
      <c r="S7" s="331" t="s">
        <v>339</v>
      </c>
      <c r="T7" s="330"/>
      <c r="U7" s="331" t="s">
        <v>190</v>
      </c>
      <c r="V7" s="406"/>
    </row>
    <row r="8" spans="1:23" ht="32.25" customHeight="1" x14ac:dyDescent="0.2">
      <c r="A8" s="403"/>
      <c r="B8" s="380" t="s">
        <v>346</v>
      </c>
      <c r="C8" s="385"/>
      <c r="D8" s="380" t="s">
        <v>251</v>
      </c>
      <c r="E8" s="381"/>
      <c r="F8" s="380" t="s">
        <v>252</v>
      </c>
      <c r="G8" s="385"/>
      <c r="H8" s="380" t="s">
        <v>270</v>
      </c>
      <c r="I8" s="381"/>
      <c r="J8" s="380" t="s">
        <v>253</v>
      </c>
      <c r="K8" s="385"/>
      <c r="L8" s="380" t="s">
        <v>254</v>
      </c>
      <c r="M8" s="380" t="s">
        <v>255</v>
      </c>
      <c r="N8" s="385"/>
      <c r="O8" s="380" t="s">
        <v>256</v>
      </c>
      <c r="P8" s="381"/>
      <c r="Q8" s="380" t="s">
        <v>257</v>
      </c>
      <c r="R8" s="385"/>
      <c r="S8" s="382" t="s">
        <v>344</v>
      </c>
      <c r="T8" s="385"/>
      <c r="U8" s="382" t="s">
        <v>258</v>
      </c>
      <c r="V8" s="407"/>
    </row>
    <row r="9" spans="1:23" ht="35.1" customHeight="1" x14ac:dyDescent="0.2">
      <c r="A9" s="248" t="s">
        <v>36</v>
      </c>
      <c r="B9" s="178">
        <v>29.4</v>
      </c>
      <c r="C9" s="232"/>
      <c r="D9" s="18" t="s">
        <v>82</v>
      </c>
      <c r="E9" s="232"/>
      <c r="F9" s="103">
        <v>42.5</v>
      </c>
      <c r="G9" s="232"/>
      <c r="H9" s="103">
        <v>23.3</v>
      </c>
      <c r="I9" s="232"/>
      <c r="J9" s="249">
        <v>13.8</v>
      </c>
      <c r="K9" s="232"/>
      <c r="L9" s="249">
        <v>41.7</v>
      </c>
      <c r="M9" s="178">
        <v>43.6</v>
      </c>
      <c r="N9" s="232"/>
      <c r="O9" s="178">
        <v>5.9</v>
      </c>
      <c r="P9" s="232"/>
      <c r="Q9" s="103">
        <v>51.3</v>
      </c>
      <c r="R9" s="232"/>
      <c r="S9" s="103">
        <v>86.9</v>
      </c>
      <c r="T9" s="232"/>
      <c r="U9" s="103">
        <v>109.1</v>
      </c>
      <c r="V9" s="212" t="s">
        <v>88</v>
      </c>
    </row>
    <row r="10" spans="1:23" ht="35.1" customHeight="1" x14ac:dyDescent="0.2">
      <c r="A10" s="210" t="s">
        <v>37</v>
      </c>
      <c r="B10" s="104">
        <v>0.1</v>
      </c>
      <c r="C10" s="209"/>
      <c r="D10" s="234" t="s">
        <v>82</v>
      </c>
      <c r="E10" s="209"/>
      <c r="F10" s="102">
        <v>0.7</v>
      </c>
      <c r="G10" s="209"/>
      <c r="H10" s="102">
        <v>8.1999999999999993</v>
      </c>
      <c r="I10" s="209"/>
      <c r="J10" s="244">
        <v>9</v>
      </c>
      <c r="K10" s="209"/>
      <c r="L10" s="244">
        <v>7</v>
      </c>
      <c r="M10" s="104">
        <v>8.4</v>
      </c>
      <c r="N10" s="209"/>
      <c r="O10" s="104">
        <v>0.3</v>
      </c>
      <c r="P10" s="209"/>
      <c r="Q10" s="102">
        <v>6.6</v>
      </c>
      <c r="R10" s="209"/>
      <c r="S10" s="102">
        <v>4.4000000000000004</v>
      </c>
      <c r="T10" s="209"/>
      <c r="U10" s="102">
        <v>9.3000000000000007</v>
      </c>
      <c r="V10" s="207" t="s">
        <v>89</v>
      </c>
    </row>
    <row r="11" spans="1:23" ht="35.1" customHeight="1" x14ac:dyDescent="0.2">
      <c r="A11" s="210" t="s">
        <v>38</v>
      </c>
      <c r="B11" s="104">
        <v>28</v>
      </c>
      <c r="C11" s="209"/>
      <c r="D11" s="234" t="s">
        <v>82</v>
      </c>
      <c r="E11" s="209"/>
      <c r="F11" s="102">
        <v>14.2</v>
      </c>
      <c r="G11" s="209"/>
      <c r="H11" s="102">
        <v>12.9</v>
      </c>
      <c r="I11" s="209"/>
      <c r="J11" s="244">
        <v>44.5</v>
      </c>
      <c r="K11" s="209"/>
      <c r="L11" s="244">
        <v>88.3</v>
      </c>
      <c r="M11" s="104">
        <v>38.200000000000003</v>
      </c>
      <c r="N11" s="209"/>
      <c r="O11" s="102" t="s">
        <v>82</v>
      </c>
      <c r="P11" s="209"/>
      <c r="Q11" s="102">
        <v>16.3</v>
      </c>
      <c r="R11" s="209"/>
      <c r="S11" s="102">
        <v>36.299999999999997</v>
      </c>
      <c r="T11" s="209"/>
      <c r="U11" s="102">
        <v>50.9</v>
      </c>
      <c r="V11" s="211" t="s">
        <v>90</v>
      </c>
    </row>
    <row r="12" spans="1:23" ht="35.1" customHeight="1" x14ac:dyDescent="0.2">
      <c r="A12" s="210" t="s">
        <v>39</v>
      </c>
      <c r="B12" s="104">
        <v>13.9</v>
      </c>
      <c r="C12" s="209"/>
      <c r="D12" s="347">
        <v>34.200000000000003</v>
      </c>
      <c r="E12" s="209"/>
      <c r="F12" s="102">
        <v>32</v>
      </c>
      <c r="G12" s="209"/>
      <c r="H12" s="102">
        <v>40.5</v>
      </c>
      <c r="I12" s="209"/>
      <c r="J12" s="244">
        <v>16.7</v>
      </c>
      <c r="K12" s="209"/>
      <c r="L12" s="244">
        <v>11.8</v>
      </c>
      <c r="M12" s="104">
        <v>11.1</v>
      </c>
      <c r="N12" s="209"/>
      <c r="O12" s="102" t="s">
        <v>82</v>
      </c>
      <c r="P12" s="209"/>
      <c r="Q12" s="102">
        <v>0</v>
      </c>
      <c r="R12" s="209"/>
      <c r="S12" s="102">
        <v>16.899999999999999</v>
      </c>
      <c r="T12" s="209"/>
      <c r="U12" s="102">
        <v>8.1999999999999993</v>
      </c>
      <c r="V12" s="211" t="s">
        <v>91</v>
      </c>
    </row>
    <row r="13" spans="1:23" ht="35.1" customHeight="1" x14ac:dyDescent="0.2">
      <c r="A13" s="210" t="s">
        <v>40</v>
      </c>
      <c r="B13" s="104">
        <v>0.3</v>
      </c>
      <c r="C13" s="209"/>
      <c r="D13" s="347">
        <v>1.5</v>
      </c>
      <c r="E13" s="209"/>
      <c r="F13" s="102">
        <v>0.6</v>
      </c>
      <c r="G13" s="209"/>
      <c r="H13" s="102">
        <v>1.2</v>
      </c>
      <c r="I13" s="209"/>
      <c r="J13" s="244">
        <v>2.8</v>
      </c>
      <c r="K13" s="209"/>
      <c r="L13" s="244">
        <v>0</v>
      </c>
      <c r="M13" s="104">
        <v>1.1000000000000001</v>
      </c>
      <c r="N13" s="209"/>
      <c r="O13" s="102" t="s">
        <v>82</v>
      </c>
      <c r="P13" s="209"/>
      <c r="Q13" s="102" t="s">
        <v>82</v>
      </c>
      <c r="R13" s="209"/>
      <c r="S13" s="102">
        <v>0</v>
      </c>
      <c r="T13" s="209"/>
      <c r="U13" s="102">
        <v>3.9</v>
      </c>
      <c r="V13" s="211" t="s">
        <v>92</v>
      </c>
    </row>
    <row r="14" spans="1:23" ht="35.1" customHeight="1" x14ac:dyDescent="0.2">
      <c r="A14" s="210" t="s">
        <v>41</v>
      </c>
      <c r="B14" s="104">
        <v>2.2000000000000002</v>
      </c>
      <c r="C14" s="209"/>
      <c r="D14" s="347">
        <v>0</v>
      </c>
      <c r="E14" s="209"/>
      <c r="F14" s="102">
        <v>0</v>
      </c>
      <c r="G14" s="209"/>
      <c r="H14" s="102">
        <v>0</v>
      </c>
      <c r="I14" s="209"/>
      <c r="J14" s="244">
        <v>0</v>
      </c>
      <c r="K14" s="209"/>
      <c r="L14" s="244">
        <v>0</v>
      </c>
      <c r="M14" s="104">
        <v>0</v>
      </c>
      <c r="N14" s="209"/>
      <c r="O14" s="104">
        <v>0</v>
      </c>
      <c r="P14" s="209"/>
      <c r="Q14" s="102" t="s">
        <v>82</v>
      </c>
      <c r="R14" s="209"/>
      <c r="S14" s="102">
        <v>0</v>
      </c>
      <c r="T14" s="209"/>
      <c r="U14" s="102">
        <v>0</v>
      </c>
      <c r="V14" s="207" t="s">
        <v>93</v>
      </c>
    </row>
    <row r="15" spans="1:23" ht="35.1" customHeight="1" x14ac:dyDescent="0.2">
      <c r="A15" s="210" t="s">
        <v>42</v>
      </c>
      <c r="B15" s="104">
        <v>0</v>
      </c>
      <c r="C15" s="209"/>
      <c r="D15" s="347">
        <v>0</v>
      </c>
      <c r="E15" s="209"/>
      <c r="F15" s="102">
        <v>0</v>
      </c>
      <c r="G15" s="209"/>
      <c r="H15" s="102">
        <v>0</v>
      </c>
      <c r="I15" s="209"/>
      <c r="J15" s="244">
        <v>0</v>
      </c>
      <c r="K15" s="209"/>
      <c r="L15" s="244">
        <v>0</v>
      </c>
      <c r="M15" s="104">
        <v>0</v>
      </c>
      <c r="N15" s="209"/>
      <c r="O15" s="104">
        <v>0</v>
      </c>
      <c r="P15" s="209"/>
      <c r="Q15" s="102" t="s">
        <v>82</v>
      </c>
      <c r="R15" s="209"/>
      <c r="S15" s="102">
        <v>0</v>
      </c>
      <c r="T15" s="209"/>
      <c r="U15" s="102">
        <v>0</v>
      </c>
      <c r="V15" s="207" t="s">
        <v>94</v>
      </c>
    </row>
    <row r="16" spans="1:23" ht="35.1" customHeight="1" x14ac:dyDescent="0.2">
      <c r="A16" s="210" t="s">
        <v>43</v>
      </c>
      <c r="B16" s="104">
        <v>0</v>
      </c>
      <c r="C16" s="209"/>
      <c r="D16" s="347">
        <v>0</v>
      </c>
      <c r="E16" s="209"/>
      <c r="F16" s="102">
        <v>0</v>
      </c>
      <c r="G16" s="209"/>
      <c r="H16" s="102">
        <v>0</v>
      </c>
      <c r="I16" s="209"/>
      <c r="J16" s="244">
        <v>0</v>
      </c>
      <c r="K16" s="209"/>
      <c r="L16" s="244">
        <v>0</v>
      </c>
      <c r="M16" s="104">
        <v>0</v>
      </c>
      <c r="N16" s="209"/>
      <c r="O16" s="104">
        <v>0</v>
      </c>
      <c r="P16" s="209"/>
      <c r="Q16" s="102">
        <v>0</v>
      </c>
      <c r="R16" s="209"/>
      <c r="S16" s="102">
        <v>0</v>
      </c>
      <c r="T16" s="209"/>
      <c r="U16" s="102">
        <v>0</v>
      </c>
      <c r="V16" s="207" t="s">
        <v>95</v>
      </c>
    </row>
    <row r="17" spans="1:23" ht="35.1" customHeight="1" x14ac:dyDescent="0.2">
      <c r="A17" s="210" t="s">
        <v>44</v>
      </c>
      <c r="B17" s="104">
        <v>0</v>
      </c>
      <c r="C17" s="209"/>
      <c r="D17" s="347">
        <v>0</v>
      </c>
      <c r="E17" s="209"/>
      <c r="F17" s="102">
        <v>0</v>
      </c>
      <c r="G17" s="209"/>
      <c r="H17" s="102">
        <v>0</v>
      </c>
      <c r="I17" s="209"/>
      <c r="J17" s="244">
        <v>0</v>
      </c>
      <c r="K17" s="209"/>
      <c r="L17" s="244">
        <v>0</v>
      </c>
      <c r="M17" s="104">
        <v>0</v>
      </c>
      <c r="N17" s="209"/>
      <c r="O17" s="104">
        <v>0</v>
      </c>
      <c r="P17" s="209"/>
      <c r="Q17" s="102">
        <v>0</v>
      </c>
      <c r="R17" s="209"/>
      <c r="S17" s="102">
        <v>0</v>
      </c>
      <c r="T17" s="209"/>
      <c r="U17" s="102">
        <v>0</v>
      </c>
      <c r="V17" s="207" t="s">
        <v>96</v>
      </c>
    </row>
    <row r="18" spans="1:23" ht="35.1" customHeight="1" x14ac:dyDescent="0.2">
      <c r="A18" s="210" t="s">
        <v>64</v>
      </c>
      <c r="B18" s="104">
        <v>3.5</v>
      </c>
      <c r="C18" s="209"/>
      <c r="D18" s="347">
        <v>0.2</v>
      </c>
      <c r="E18" s="209"/>
      <c r="F18" s="102">
        <v>0.6</v>
      </c>
      <c r="G18" s="209"/>
      <c r="H18" s="102">
        <v>2.5</v>
      </c>
      <c r="I18" s="209"/>
      <c r="J18" s="244">
        <v>1.9</v>
      </c>
      <c r="K18" s="209"/>
      <c r="L18" s="244">
        <v>1.7</v>
      </c>
      <c r="M18" s="104">
        <v>1.7</v>
      </c>
      <c r="N18" s="209"/>
      <c r="O18" s="104">
        <v>1.9</v>
      </c>
      <c r="P18" s="209"/>
      <c r="Q18" s="102">
        <v>1.4</v>
      </c>
      <c r="R18" s="209"/>
      <c r="S18" s="102">
        <v>0.3</v>
      </c>
      <c r="T18" s="209"/>
      <c r="U18" s="102">
        <v>0</v>
      </c>
      <c r="V18" s="207" t="s">
        <v>99</v>
      </c>
    </row>
    <row r="19" spans="1:23" ht="35.1" customHeight="1" x14ac:dyDescent="0.2">
      <c r="A19" s="210" t="s">
        <v>45</v>
      </c>
      <c r="B19" s="104">
        <v>18.8</v>
      </c>
      <c r="C19" s="209"/>
      <c r="D19" s="347">
        <v>15.9</v>
      </c>
      <c r="E19" s="209"/>
      <c r="F19" s="102">
        <v>23.11</v>
      </c>
      <c r="G19" s="209"/>
      <c r="H19" s="102">
        <v>16.600000000000001</v>
      </c>
      <c r="I19" s="209"/>
      <c r="J19" s="244">
        <v>0</v>
      </c>
      <c r="K19" s="209"/>
      <c r="L19" s="244">
        <v>72</v>
      </c>
      <c r="M19" s="104">
        <v>143</v>
      </c>
      <c r="N19" s="209"/>
      <c r="O19" s="104">
        <v>49.4</v>
      </c>
      <c r="P19" s="209"/>
      <c r="Q19" s="102">
        <v>11.3</v>
      </c>
      <c r="R19" s="209"/>
      <c r="S19" s="102">
        <v>21.3</v>
      </c>
      <c r="T19" s="209"/>
      <c r="U19" s="102">
        <v>23.9</v>
      </c>
      <c r="V19" s="207" t="s">
        <v>97</v>
      </c>
    </row>
    <row r="20" spans="1:23" s="202" customFormat="1" ht="35.1" customHeight="1" thickBot="1" x14ac:dyDescent="0.25">
      <c r="A20" s="206" t="s">
        <v>65</v>
      </c>
      <c r="B20" s="263">
        <v>1.2</v>
      </c>
      <c r="C20" s="260"/>
      <c r="D20" s="349">
        <v>8.1</v>
      </c>
      <c r="E20" s="260"/>
      <c r="F20" s="105">
        <v>20.3</v>
      </c>
      <c r="G20" s="260"/>
      <c r="H20" s="105">
        <v>9.8000000000000007</v>
      </c>
      <c r="I20" s="260"/>
      <c r="J20" s="262" t="s">
        <v>82</v>
      </c>
      <c r="K20" s="261"/>
      <c r="L20" s="262">
        <v>11.2</v>
      </c>
      <c r="M20" s="263">
        <v>3.9</v>
      </c>
      <c r="N20" s="261"/>
      <c r="O20" s="105" t="s">
        <v>82</v>
      </c>
      <c r="P20" s="261"/>
      <c r="Q20" s="105">
        <v>1.3</v>
      </c>
      <c r="R20" s="261"/>
      <c r="S20" s="105">
        <v>18.45</v>
      </c>
      <c r="T20" s="261"/>
      <c r="U20" s="105">
        <v>3.2</v>
      </c>
      <c r="V20" s="203" t="s">
        <v>98</v>
      </c>
    </row>
    <row r="21" spans="1:23" ht="35.1" customHeight="1" thickTop="1" thickBot="1" x14ac:dyDescent="0.25">
      <c r="A21" s="310" t="s">
        <v>224</v>
      </c>
      <c r="B21" s="313">
        <f>(B9+B10+B11+B12+B13+B14+B15+B16+B17+B18+B19+B20)/12</f>
        <v>8.1166666666666671</v>
      </c>
      <c r="C21" s="313"/>
      <c r="D21" s="313">
        <f>(D12+D13+D14+D15+D16+D17+D18+D19+D20)/9</f>
        <v>6.6555555555555559</v>
      </c>
      <c r="E21" s="313"/>
      <c r="F21" s="313">
        <f>SUM(F9:F20)/12</f>
        <v>11.167499999999999</v>
      </c>
      <c r="G21" s="313"/>
      <c r="H21" s="313">
        <f>SUM(H9:H20)/12</f>
        <v>9.5833333333333339</v>
      </c>
      <c r="I21" s="313"/>
      <c r="J21" s="313">
        <f>(J9+J10+J11+J12+J13+J14+J15+J17+J16+J18+J19)/11</f>
        <v>8.0636363636363644</v>
      </c>
      <c r="K21" s="313"/>
      <c r="L21" s="313">
        <f>(L9+L10+L11+L12+L13+L14+L16+L15+L17+L18+L19+L20)/12</f>
        <v>19.474999999999998</v>
      </c>
      <c r="M21" s="313">
        <f>(M9+M10+M11+M12+M13+M14+M15+M17+M18+M16+M19+M20)/12</f>
        <v>20.916666666666668</v>
      </c>
      <c r="N21" s="313"/>
      <c r="O21" s="313">
        <f>(O9+O10+O14+O15+O16+O17+O18+O19)/8</f>
        <v>7.1875</v>
      </c>
      <c r="P21" s="313"/>
      <c r="Q21" s="313">
        <f>SUM(Q9:Q20)/9</f>
        <v>9.8000000000000007</v>
      </c>
      <c r="R21" s="313"/>
      <c r="S21" s="313">
        <f>SUM(S9:S20)/12</f>
        <v>15.379166666666668</v>
      </c>
      <c r="T21" s="313"/>
      <c r="U21" s="313">
        <f>SUM(U9:U20)/12</f>
        <v>17.374999999999996</v>
      </c>
      <c r="V21" s="311" t="s">
        <v>100</v>
      </c>
    </row>
    <row r="22" spans="1:23" ht="6.75" customHeight="1" thickTop="1" x14ac:dyDescent="0.2">
      <c r="A22" s="439"/>
      <c r="B22" s="439"/>
      <c r="C22" s="439"/>
      <c r="D22" s="439"/>
      <c r="E22" s="439"/>
      <c r="F22" s="439"/>
      <c r="G22" s="439"/>
      <c r="H22" s="439"/>
      <c r="I22" s="201"/>
      <c r="L22" s="197"/>
      <c r="M22" s="224"/>
      <c r="N22" s="224"/>
      <c r="O22" s="428"/>
      <c r="P22" s="428"/>
      <c r="Q22" s="428"/>
      <c r="R22" s="428"/>
      <c r="S22" s="428"/>
      <c r="T22" s="428"/>
      <c r="U22" s="428"/>
      <c r="V22" s="428"/>
    </row>
    <row r="23" spans="1:23" ht="24" customHeight="1" x14ac:dyDescent="0.2">
      <c r="A23" s="447" t="s">
        <v>238</v>
      </c>
      <c r="B23" s="447"/>
      <c r="C23" s="447"/>
      <c r="D23" s="447"/>
      <c r="E23" s="447"/>
      <c r="F23" s="447"/>
      <c r="G23" s="227"/>
      <c r="H23" s="198"/>
      <c r="I23" s="198"/>
      <c r="J23" s="197"/>
      <c r="K23" s="197"/>
      <c r="L23" s="197"/>
      <c r="M23" s="450"/>
      <c r="N23" s="450"/>
      <c r="O23" s="450"/>
      <c r="P23" s="450"/>
      <c r="Q23" s="450"/>
      <c r="R23" s="396"/>
      <c r="S23" s="518"/>
      <c r="T23" s="518"/>
      <c r="U23" s="519" t="s">
        <v>111</v>
      </c>
      <c r="V23" s="519"/>
      <c r="W23" s="519"/>
    </row>
    <row r="24" spans="1:23" ht="21" customHeight="1" x14ac:dyDescent="0.2">
      <c r="A24" s="449" t="s">
        <v>356</v>
      </c>
      <c r="B24" s="449"/>
      <c r="C24" s="449"/>
      <c r="D24" s="449"/>
      <c r="E24" s="222"/>
      <c r="F24" s="222"/>
      <c r="J24" s="197"/>
      <c r="K24" s="197"/>
      <c r="L24" s="197"/>
      <c r="M24" s="518"/>
      <c r="N24" s="518"/>
      <c r="O24" s="518"/>
      <c r="P24" s="518"/>
      <c r="Q24" s="520" t="s">
        <v>357</v>
      </c>
      <c r="R24" s="520"/>
      <c r="S24" s="520"/>
      <c r="T24" s="520"/>
      <c r="U24" s="520"/>
      <c r="V24" s="520"/>
      <c r="W24" s="518"/>
    </row>
    <row r="25" spans="1:23" ht="30" customHeight="1" x14ac:dyDescent="0.2">
      <c r="A25" s="447" t="s">
        <v>364</v>
      </c>
      <c r="B25" s="447"/>
      <c r="C25" s="447"/>
      <c r="D25" s="447"/>
      <c r="E25" s="447"/>
      <c r="F25" s="447"/>
      <c r="M25" s="518"/>
      <c r="N25" s="518"/>
      <c r="O25" s="521" t="s">
        <v>338</v>
      </c>
      <c r="P25" s="521"/>
      <c r="Q25" s="521"/>
      <c r="R25" s="521"/>
      <c r="S25" s="521"/>
      <c r="T25" s="521"/>
      <c r="U25" s="521"/>
      <c r="V25" s="521"/>
      <c r="W25" s="518"/>
    </row>
    <row r="26" spans="1:23" ht="9.75" customHeight="1" x14ac:dyDescent="0.2"/>
    <row r="30" spans="1:23" ht="5.25" customHeight="1" x14ac:dyDescent="0.2"/>
    <row r="31" spans="1:23" ht="5.25" customHeight="1" x14ac:dyDescent="0.2"/>
    <row r="32" spans="1:23" ht="3" customHeight="1" x14ac:dyDescent="0.2"/>
    <row r="33" spans="1:22" ht="5.25" hidden="1" customHeight="1" x14ac:dyDescent="0.2"/>
    <row r="34" spans="1:22" ht="22.5" customHeight="1" x14ac:dyDescent="0.2">
      <c r="A34" s="448" t="s">
        <v>230</v>
      </c>
      <c r="B34" s="448"/>
      <c r="C34" s="448"/>
      <c r="D34" s="448"/>
      <c r="E34" s="448"/>
      <c r="F34" s="448"/>
      <c r="G34" s="448"/>
      <c r="H34" s="448"/>
      <c r="I34" s="226"/>
      <c r="J34" s="226"/>
      <c r="K34" s="226"/>
      <c r="L34" s="190">
        <v>28</v>
      </c>
      <c r="M34" s="190">
        <v>29</v>
      </c>
      <c r="N34" s="226"/>
      <c r="O34" s="446" t="s">
        <v>229</v>
      </c>
      <c r="P34" s="446"/>
      <c r="Q34" s="446"/>
      <c r="R34" s="446"/>
      <c r="S34" s="446"/>
      <c r="T34" s="446"/>
      <c r="U34" s="446"/>
      <c r="V34" s="446"/>
    </row>
    <row r="35" spans="1:22" ht="7.5" customHeight="1" x14ac:dyDescent="0.2">
      <c r="L35" s="188"/>
      <c r="V35" s="188"/>
    </row>
    <row r="39" spans="1:22" ht="21" customHeight="1" x14ac:dyDescent="0.2"/>
  </sheetData>
  <mergeCells count="29">
    <mergeCell ref="Q5:U5"/>
    <mergeCell ref="A1:L1"/>
    <mergeCell ref="M1:V1"/>
    <mergeCell ref="A2:L3"/>
    <mergeCell ref="M2:V3"/>
    <mergeCell ref="D4:F4"/>
    <mergeCell ref="Q4:S4"/>
    <mergeCell ref="A23:F23"/>
    <mergeCell ref="M23:Q23"/>
    <mergeCell ref="O22:V22"/>
    <mergeCell ref="U23:W23"/>
    <mergeCell ref="F6:H6"/>
    <mergeCell ref="J6:L6"/>
    <mergeCell ref="A22:H22"/>
    <mergeCell ref="A5:A8"/>
    <mergeCell ref="B5:D5"/>
    <mergeCell ref="F5:H5"/>
    <mergeCell ref="J5:L5"/>
    <mergeCell ref="M6:O6"/>
    <mergeCell ref="Q6:U6"/>
    <mergeCell ref="V5:V8"/>
    <mergeCell ref="B6:D6"/>
    <mergeCell ref="M5:O5"/>
    <mergeCell ref="O34:V34"/>
    <mergeCell ref="A34:H34"/>
    <mergeCell ref="A24:D24"/>
    <mergeCell ref="Q24:V24"/>
    <mergeCell ref="A25:F25"/>
    <mergeCell ref="O25:V25"/>
  </mergeCells>
  <printOptions horizontalCentered="1"/>
  <pageMargins left="0.70866141732283505" right="0.70866141732283505" top="1" bottom="0.196850393700787" header="0" footer="0"/>
  <pageSetup paperSize="9" scale="89" firstPageNumber="10" orientation="portrait" useFirstPageNumber="1" r:id="rId1"/>
  <headerFooter alignWithMargins="0"/>
  <colBreaks count="1" manualBreakCount="1">
    <brk id="12" max="30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rightToLeft="1" view="pageBreakPreview" zoomScale="106" zoomScaleNormal="100" zoomScaleSheetLayoutView="106" workbookViewId="0">
      <selection activeCell="I12" sqref="I12"/>
    </sheetView>
  </sheetViews>
  <sheetFormatPr defaultRowHeight="12.75" x14ac:dyDescent="0.2"/>
  <cols>
    <col min="1" max="1" width="9.25" style="120" customWidth="1"/>
    <col min="2" max="2" width="10" style="120" customWidth="1"/>
    <col min="3" max="3" width="7.125" style="120" customWidth="1"/>
    <col min="4" max="4" width="9.5" style="120" customWidth="1"/>
    <col min="5" max="5" width="6.375" style="120" customWidth="1"/>
    <col min="6" max="8" width="7.625" style="120" customWidth="1"/>
    <col min="9" max="9" width="9" style="120" customWidth="1"/>
    <col min="10" max="10" width="6.625" style="120" customWidth="1"/>
    <col min="11" max="11" width="9.75" style="120" customWidth="1"/>
    <col min="12" max="12" width="7.5" style="120" customWidth="1"/>
    <col min="13" max="13" width="8.75" style="120" customWidth="1"/>
    <col min="14" max="14" width="9.625" style="120" customWidth="1"/>
    <col min="15" max="15" width="8" style="120" customWidth="1"/>
    <col min="16" max="16" width="11.125" style="120" customWidth="1"/>
    <col min="17" max="17" width="9.75" style="120" customWidth="1"/>
    <col min="18" max="19" width="9" style="120"/>
    <col min="20" max="20" width="11" style="120" customWidth="1"/>
    <col min="21" max="21" width="10.5" style="120" customWidth="1"/>
    <col min="22" max="16384" width="9" style="120"/>
  </cols>
  <sheetData>
    <row r="1" spans="1:21" s="173" customFormat="1" ht="24" customHeight="1" x14ac:dyDescent="0.2">
      <c r="A1" s="477" t="s">
        <v>228</v>
      </c>
      <c r="B1" s="477"/>
      <c r="C1" s="477"/>
      <c r="D1" s="477"/>
      <c r="E1" s="477"/>
      <c r="F1" s="477"/>
      <c r="G1" s="477"/>
      <c r="H1" s="477"/>
      <c r="I1" s="477"/>
      <c r="J1" s="476" t="s">
        <v>228</v>
      </c>
      <c r="K1" s="476"/>
      <c r="L1" s="476"/>
      <c r="M1" s="476"/>
      <c r="N1" s="476"/>
      <c r="O1" s="476"/>
      <c r="P1" s="476"/>
      <c r="Q1" s="476"/>
    </row>
    <row r="2" spans="1:21" s="132" customFormat="1" ht="28.5" customHeight="1" x14ac:dyDescent="0.4">
      <c r="A2" s="484" t="s">
        <v>284</v>
      </c>
      <c r="B2" s="484"/>
      <c r="C2" s="484"/>
      <c r="D2" s="484"/>
      <c r="E2" s="484"/>
      <c r="F2" s="484"/>
      <c r="G2" s="484"/>
      <c r="H2" s="484"/>
      <c r="I2" s="484"/>
      <c r="J2" s="484" t="s">
        <v>284</v>
      </c>
      <c r="K2" s="484"/>
      <c r="L2" s="484"/>
      <c r="M2" s="484"/>
      <c r="N2" s="484"/>
      <c r="O2" s="484"/>
      <c r="P2" s="484"/>
      <c r="Q2" s="484"/>
      <c r="T2" s="134" t="s">
        <v>227</v>
      </c>
      <c r="U2" s="159">
        <v>0.2</v>
      </c>
    </row>
    <row r="3" spans="1:21" ht="24" customHeight="1" thickBot="1" x14ac:dyDescent="0.25">
      <c r="A3" s="489" t="s">
        <v>319</v>
      </c>
      <c r="B3" s="489"/>
      <c r="C3" s="489"/>
      <c r="D3" s="489"/>
      <c r="E3" s="172"/>
      <c r="F3" s="172"/>
      <c r="G3" s="172"/>
      <c r="H3" s="169"/>
      <c r="I3" s="172"/>
      <c r="J3" s="493"/>
      <c r="K3" s="493"/>
      <c r="L3" s="171"/>
      <c r="M3" s="470"/>
      <c r="N3" s="470"/>
      <c r="O3" s="170"/>
      <c r="P3" s="486" t="s">
        <v>320</v>
      </c>
      <c r="Q3" s="486"/>
      <c r="T3" s="168" t="s">
        <v>226</v>
      </c>
      <c r="U3" s="168">
        <v>4.7E-2</v>
      </c>
    </row>
    <row r="4" spans="1:21" ht="34.5" customHeight="1" thickTop="1" x14ac:dyDescent="0.4">
      <c r="A4" s="461" t="s">
        <v>225</v>
      </c>
      <c r="B4" s="490" t="s">
        <v>76</v>
      </c>
      <c r="C4" s="522" t="s">
        <v>431</v>
      </c>
      <c r="D4" s="522"/>
      <c r="E4" s="522"/>
      <c r="F4" s="522"/>
      <c r="G4" s="522"/>
      <c r="H4" s="522"/>
      <c r="I4" s="522"/>
      <c r="J4" s="471" t="s">
        <v>432</v>
      </c>
      <c r="K4" s="471"/>
      <c r="L4" s="471"/>
      <c r="M4" s="471"/>
      <c r="N4" s="471"/>
      <c r="O4" s="268" t="s">
        <v>224</v>
      </c>
      <c r="P4" s="478" t="s">
        <v>112</v>
      </c>
      <c r="Q4" s="478" t="s">
        <v>223</v>
      </c>
      <c r="S4" s="167"/>
      <c r="T4" s="134" t="s">
        <v>222</v>
      </c>
      <c r="U4" s="166">
        <v>4.3999999999999997E-2</v>
      </c>
    </row>
    <row r="5" spans="1:21" ht="34.9" customHeight="1" x14ac:dyDescent="0.4">
      <c r="A5" s="462"/>
      <c r="B5" s="491"/>
      <c r="C5" s="316" t="s">
        <v>78</v>
      </c>
      <c r="D5" s="316" t="s">
        <v>37</v>
      </c>
      <c r="E5" s="316" t="s">
        <v>38</v>
      </c>
      <c r="F5" s="316" t="s">
        <v>39</v>
      </c>
      <c r="G5" s="316" t="s">
        <v>40</v>
      </c>
      <c r="H5" s="316" t="s">
        <v>41</v>
      </c>
      <c r="I5" s="316" t="s">
        <v>42</v>
      </c>
      <c r="J5" s="316" t="s">
        <v>43</v>
      </c>
      <c r="K5" s="316" t="s">
        <v>221</v>
      </c>
      <c r="L5" s="316" t="s">
        <v>79</v>
      </c>
      <c r="M5" s="316" t="s">
        <v>220</v>
      </c>
      <c r="N5" s="316" t="s">
        <v>80</v>
      </c>
      <c r="O5" s="481" t="s">
        <v>219</v>
      </c>
      <c r="P5" s="479"/>
      <c r="Q5" s="479"/>
      <c r="S5" s="451" t="s">
        <v>218</v>
      </c>
      <c r="T5" s="451"/>
      <c r="U5" s="165">
        <v>3.2000000000000001E-2</v>
      </c>
    </row>
    <row r="6" spans="1:21" ht="29.25" customHeight="1" thickBot="1" x14ac:dyDescent="0.45">
      <c r="A6" s="463"/>
      <c r="B6" s="492"/>
      <c r="C6" s="350" t="s">
        <v>88</v>
      </c>
      <c r="D6" s="350" t="s">
        <v>89</v>
      </c>
      <c r="E6" s="350" t="s">
        <v>90</v>
      </c>
      <c r="F6" s="350" t="s">
        <v>91</v>
      </c>
      <c r="G6" s="350" t="s">
        <v>92</v>
      </c>
      <c r="H6" s="350" t="s">
        <v>93</v>
      </c>
      <c r="I6" s="350" t="s">
        <v>94</v>
      </c>
      <c r="J6" s="350" t="s">
        <v>95</v>
      </c>
      <c r="K6" s="350" t="s">
        <v>96</v>
      </c>
      <c r="L6" s="350" t="s">
        <v>99</v>
      </c>
      <c r="M6" s="350" t="s">
        <v>217</v>
      </c>
      <c r="N6" s="350" t="s">
        <v>98</v>
      </c>
      <c r="O6" s="482"/>
      <c r="P6" s="480"/>
      <c r="Q6" s="480"/>
      <c r="S6" s="134"/>
      <c r="T6" s="134" t="s">
        <v>195</v>
      </c>
      <c r="U6" s="159">
        <v>1.9E-2</v>
      </c>
    </row>
    <row r="7" spans="1:21" ht="30" customHeight="1" x14ac:dyDescent="0.4">
      <c r="A7" s="456" t="s">
        <v>216</v>
      </c>
      <c r="B7" s="158" t="s">
        <v>215</v>
      </c>
      <c r="C7" s="142">
        <v>1.81</v>
      </c>
      <c r="D7" s="142">
        <v>2.41</v>
      </c>
      <c r="E7" s="142">
        <v>3.41</v>
      </c>
      <c r="F7" s="142">
        <v>5.24</v>
      </c>
      <c r="G7" s="142">
        <v>7.42</v>
      </c>
      <c r="H7" s="142">
        <v>9.68</v>
      </c>
      <c r="I7" s="142">
        <v>11.15</v>
      </c>
      <c r="J7" s="142">
        <v>9.94</v>
      </c>
      <c r="K7" s="142">
        <v>8.14</v>
      </c>
      <c r="L7" s="179">
        <v>4.5</v>
      </c>
      <c r="M7" s="142">
        <v>2.34</v>
      </c>
      <c r="N7" s="142">
        <v>1.37</v>
      </c>
      <c r="O7" s="179">
        <f>(C7+D7+E7+F7+H7+G7+I7+J7+K7+L7+M7+N7)/12</f>
        <v>5.6174999999999997</v>
      </c>
      <c r="P7" s="175" t="s">
        <v>214</v>
      </c>
      <c r="Q7" s="487" t="s">
        <v>213</v>
      </c>
      <c r="S7" s="451" t="s">
        <v>212</v>
      </c>
      <c r="T7" s="451"/>
      <c r="U7" s="159">
        <v>1.6E-2</v>
      </c>
    </row>
    <row r="8" spans="1:21" ht="30" customHeight="1" x14ac:dyDescent="0.4">
      <c r="A8" s="457"/>
      <c r="B8" s="164" t="s">
        <v>46</v>
      </c>
      <c r="C8" s="142">
        <v>1.32</v>
      </c>
      <c r="D8" s="142">
        <v>2.2200000000000002</v>
      </c>
      <c r="E8" s="142">
        <v>2.15</v>
      </c>
      <c r="F8" s="142">
        <v>2.65</v>
      </c>
      <c r="G8" s="142">
        <v>3.35</v>
      </c>
      <c r="H8" s="139">
        <v>3.95</v>
      </c>
      <c r="I8" s="139">
        <v>4.3499999999999996</v>
      </c>
      <c r="J8" s="139">
        <v>4.01</v>
      </c>
      <c r="K8" s="180">
        <v>2.9</v>
      </c>
      <c r="L8" s="139">
        <v>1.66</v>
      </c>
      <c r="M8" s="139">
        <v>2.92</v>
      </c>
      <c r="N8" s="139">
        <v>1.58</v>
      </c>
      <c r="O8" s="180">
        <f>(C8+D8+E8++F8+G8+H8+I8+J8+K8+L8+M8+N8)/12</f>
        <v>2.7549999999999994</v>
      </c>
      <c r="P8" s="163" t="s">
        <v>105</v>
      </c>
      <c r="Q8" s="487"/>
      <c r="S8" s="451" t="s">
        <v>211</v>
      </c>
      <c r="T8" s="451"/>
      <c r="U8" s="162">
        <v>1.2E-2</v>
      </c>
    </row>
    <row r="9" spans="1:21" ht="28.15" customHeight="1" x14ac:dyDescent="0.4">
      <c r="A9" s="458"/>
      <c r="B9" s="161" t="s">
        <v>210</v>
      </c>
      <c r="C9" s="174">
        <v>1.87</v>
      </c>
      <c r="D9" s="174">
        <v>1.99</v>
      </c>
      <c r="E9" s="174">
        <v>3.06</v>
      </c>
      <c r="F9" s="174">
        <v>4.37</v>
      </c>
      <c r="G9" s="181">
        <v>6.6</v>
      </c>
      <c r="H9" s="181">
        <v>8.1</v>
      </c>
      <c r="I9" s="174">
        <v>9.7100000000000009</v>
      </c>
      <c r="J9" s="174">
        <v>8.7200000000000006</v>
      </c>
      <c r="K9" s="174">
        <v>6.64</v>
      </c>
      <c r="L9" s="174">
        <v>3.68</v>
      </c>
      <c r="M9" s="174">
        <v>2.19</v>
      </c>
      <c r="N9" s="174">
        <v>1.63</v>
      </c>
      <c r="O9" s="181">
        <f>(C9+D9+E9+F9+G9+H9+I9+J9+K9+L9+M9+N9)/12</f>
        <v>4.88</v>
      </c>
      <c r="P9" s="160" t="s">
        <v>209</v>
      </c>
      <c r="Q9" s="488"/>
      <c r="S9" s="451" t="s">
        <v>208</v>
      </c>
      <c r="T9" s="451"/>
      <c r="U9" s="159">
        <v>0</v>
      </c>
    </row>
    <row r="10" spans="1:21" ht="30" customHeight="1" x14ac:dyDescent="0.4">
      <c r="A10" s="466" t="s">
        <v>207</v>
      </c>
      <c r="B10" s="148" t="s">
        <v>206</v>
      </c>
      <c r="C10" s="155">
        <v>1.99</v>
      </c>
      <c r="D10" s="155">
        <v>2.4700000000000002</v>
      </c>
      <c r="E10" s="155">
        <v>3.62</v>
      </c>
      <c r="F10" s="155">
        <v>4.74</v>
      </c>
      <c r="G10" s="182">
        <v>6.4</v>
      </c>
      <c r="H10" s="155">
        <v>7.35</v>
      </c>
      <c r="I10" s="155">
        <v>7.41</v>
      </c>
      <c r="J10" s="155">
        <v>6.04</v>
      </c>
      <c r="K10" s="155">
        <v>5.65</v>
      </c>
      <c r="L10" s="155">
        <v>3.95</v>
      </c>
      <c r="M10" s="155">
        <v>2.4700000000000002</v>
      </c>
      <c r="N10" s="155">
        <v>1.81</v>
      </c>
      <c r="O10" s="179">
        <f>(C10+D10+E10+F10+G10+H10+I10+J10+K10+L10+M10+N10)/12</f>
        <v>4.4916666666666671</v>
      </c>
      <c r="P10" s="157" t="s">
        <v>114</v>
      </c>
      <c r="Q10" s="452" t="s">
        <v>205</v>
      </c>
      <c r="S10" s="134"/>
      <c r="T10" s="156" t="s">
        <v>204</v>
      </c>
    </row>
    <row r="11" spans="1:21" ht="30" customHeight="1" x14ac:dyDescent="0.2">
      <c r="A11" s="467"/>
      <c r="B11" s="140" t="s">
        <v>203</v>
      </c>
      <c r="C11" s="180">
        <v>2.5</v>
      </c>
      <c r="D11" s="139">
        <v>3.25</v>
      </c>
      <c r="E11" s="139">
        <v>5.13</v>
      </c>
      <c r="F11" s="139">
        <v>6.62</v>
      </c>
      <c r="G11" s="139">
        <v>8.07</v>
      </c>
      <c r="H11" s="139">
        <v>9.4700000000000006</v>
      </c>
      <c r="I11" s="139">
        <v>11.73</v>
      </c>
      <c r="J11" s="139">
        <v>8.9600000000000009</v>
      </c>
      <c r="K11" s="139">
        <v>7.04</v>
      </c>
      <c r="L11" s="139">
        <v>4.68</v>
      </c>
      <c r="M11" s="139">
        <v>3.21</v>
      </c>
      <c r="N11" s="139">
        <v>2.08</v>
      </c>
      <c r="O11" s="182">
        <f>SUM(C11:N11)/12</f>
        <v>6.0616666666666648</v>
      </c>
      <c r="P11" s="138" t="s">
        <v>348</v>
      </c>
      <c r="Q11" s="453"/>
      <c r="S11" s="154"/>
      <c r="U11" s="153"/>
    </row>
    <row r="12" spans="1:21" ht="30" customHeight="1" x14ac:dyDescent="0.2">
      <c r="A12" s="467"/>
      <c r="B12" s="152" t="s">
        <v>22</v>
      </c>
      <c r="C12" s="104">
        <v>2.19</v>
      </c>
      <c r="D12" s="104">
        <v>3.43</v>
      </c>
      <c r="E12" s="104">
        <v>4.5599999999999996</v>
      </c>
      <c r="F12" s="104">
        <v>6.4</v>
      </c>
      <c r="G12" s="104">
        <v>8.68</v>
      </c>
      <c r="H12" s="104">
        <v>9.56</v>
      </c>
      <c r="I12" s="104">
        <v>9.84</v>
      </c>
      <c r="J12" s="104">
        <v>9.0399999999999991</v>
      </c>
      <c r="K12" s="104">
        <v>7.01</v>
      </c>
      <c r="L12" s="104">
        <v>3.51</v>
      </c>
      <c r="M12" s="104">
        <v>2.44</v>
      </c>
      <c r="N12" s="104">
        <v>1.67</v>
      </c>
      <c r="O12" s="180">
        <f>SUM(C12:N12)/12</f>
        <v>5.6941666666666668</v>
      </c>
      <c r="P12" s="138" t="s">
        <v>202</v>
      </c>
      <c r="Q12" s="453"/>
    </row>
    <row r="13" spans="1:21" ht="30" customHeight="1" x14ac:dyDescent="0.2">
      <c r="A13" s="467"/>
      <c r="B13" s="140" t="s">
        <v>24</v>
      </c>
      <c r="C13" s="104">
        <v>1.72</v>
      </c>
      <c r="D13" s="104">
        <v>2.95</v>
      </c>
      <c r="E13" s="104">
        <v>4.22</v>
      </c>
      <c r="F13" s="104">
        <v>5.49</v>
      </c>
      <c r="G13" s="104">
        <v>7.58</v>
      </c>
      <c r="H13" s="104">
        <v>9.08</v>
      </c>
      <c r="I13" s="104">
        <v>9.83</v>
      </c>
      <c r="J13" s="104">
        <v>8.23</v>
      </c>
      <c r="K13" s="104">
        <v>6.98</v>
      </c>
      <c r="L13" s="104">
        <v>4.53</v>
      </c>
      <c r="M13" s="104">
        <v>2.91</v>
      </c>
      <c r="N13" s="104">
        <v>2.1800000000000002</v>
      </c>
      <c r="O13" s="183">
        <f>SUM(C13:N13)/12</f>
        <v>5.4750000000000005</v>
      </c>
      <c r="P13" s="151" t="s">
        <v>116</v>
      </c>
      <c r="Q13" s="453"/>
    </row>
    <row r="14" spans="1:21" ht="30" customHeight="1" x14ac:dyDescent="0.4">
      <c r="A14" s="467"/>
      <c r="B14" s="140" t="s">
        <v>29</v>
      </c>
      <c r="C14" s="142">
        <v>1.68</v>
      </c>
      <c r="D14" s="142">
        <v>3.06</v>
      </c>
      <c r="E14" s="142">
        <v>3.94</v>
      </c>
      <c r="F14" s="142">
        <v>5.46</v>
      </c>
      <c r="G14" s="142">
        <v>8.16</v>
      </c>
      <c r="H14" s="142">
        <v>10.17</v>
      </c>
      <c r="I14" s="142">
        <v>11.03</v>
      </c>
      <c r="J14" s="142">
        <v>9.25</v>
      </c>
      <c r="K14" s="142">
        <v>8.14</v>
      </c>
      <c r="L14" s="142">
        <v>4.75</v>
      </c>
      <c r="M14" s="142">
        <v>2.88</v>
      </c>
      <c r="N14" s="142">
        <v>2.0499999999999998</v>
      </c>
      <c r="O14" s="183">
        <f>SUM(C14:N14)/12</f>
        <v>5.8808333333333325</v>
      </c>
      <c r="P14" s="138" t="s">
        <v>118</v>
      </c>
      <c r="Q14" s="453"/>
      <c r="S14" s="134"/>
    </row>
    <row r="15" spans="1:21" ht="30" customHeight="1" x14ac:dyDescent="0.4">
      <c r="A15" s="468"/>
      <c r="B15" s="150" t="s">
        <v>25</v>
      </c>
      <c r="C15" s="149">
        <v>1.57</v>
      </c>
      <c r="D15" s="149">
        <v>2.98</v>
      </c>
      <c r="E15" s="149">
        <v>4.29</v>
      </c>
      <c r="F15" s="149">
        <v>5.48</v>
      </c>
      <c r="G15" s="149">
        <v>7.31</v>
      </c>
      <c r="H15" s="149">
        <v>8.18</v>
      </c>
      <c r="I15" s="149">
        <v>8.91</v>
      </c>
      <c r="J15" s="149">
        <v>8.18</v>
      </c>
      <c r="K15" s="149">
        <v>6.56</v>
      </c>
      <c r="L15" s="149">
        <v>4.2300000000000004</v>
      </c>
      <c r="M15" s="149">
        <v>2.78</v>
      </c>
      <c r="N15" s="149">
        <v>1.93</v>
      </c>
      <c r="O15" s="184">
        <f>SUM(C15:N15)/12</f>
        <v>5.2</v>
      </c>
      <c r="P15" s="138" t="s">
        <v>106</v>
      </c>
      <c r="Q15" s="473"/>
      <c r="S15" s="134"/>
    </row>
    <row r="16" spans="1:21" ht="30" customHeight="1" x14ac:dyDescent="0.4">
      <c r="A16" s="459" t="s">
        <v>201</v>
      </c>
      <c r="B16" s="147" t="s">
        <v>77</v>
      </c>
      <c r="C16" s="255" t="s">
        <v>82</v>
      </c>
      <c r="D16" s="255" t="s">
        <v>82</v>
      </c>
      <c r="E16" s="255" t="s">
        <v>82</v>
      </c>
      <c r="F16" s="255" t="s">
        <v>82</v>
      </c>
      <c r="G16" s="255" t="s">
        <v>82</v>
      </c>
      <c r="H16" s="255" t="s">
        <v>82</v>
      </c>
      <c r="I16" s="255" t="s">
        <v>82</v>
      </c>
      <c r="J16" s="255" t="s">
        <v>82</v>
      </c>
      <c r="K16" s="255" t="s">
        <v>82</v>
      </c>
      <c r="L16" s="255" t="s">
        <v>82</v>
      </c>
      <c r="M16" s="255" t="s">
        <v>82</v>
      </c>
      <c r="N16" s="255" t="s">
        <v>82</v>
      </c>
      <c r="O16" s="256" t="s">
        <v>82</v>
      </c>
      <c r="P16" s="146" t="s">
        <v>349</v>
      </c>
      <c r="Q16" s="452" t="s">
        <v>200</v>
      </c>
      <c r="S16" s="134"/>
      <c r="T16" s="134" t="s">
        <v>199</v>
      </c>
      <c r="U16" s="145" t="s">
        <v>198</v>
      </c>
    </row>
    <row r="17" spans="1:21" ht="30" customHeight="1" x14ac:dyDescent="0.4">
      <c r="A17" s="457"/>
      <c r="B17" s="140" t="s">
        <v>26</v>
      </c>
      <c r="C17" s="139">
        <v>1.62</v>
      </c>
      <c r="D17" s="139">
        <v>2.89</v>
      </c>
      <c r="E17" s="139">
        <v>4.1500000000000004</v>
      </c>
      <c r="F17" s="139">
        <v>5.53</v>
      </c>
      <c r="G17" s="139">
        <v>7.37</v>
      </c>
      <c r="H17" s="139">
        <v>8.4600000000000009</v>
      </c>
      <c r="I17" s="139">
        <v>8.92</v>
      </c>
      <c r="J17" s="139">
        <v>7.02</v>
      </c>
      <c r="K17" s="139">
        <v>5.99</v>
      </c>
      <c r="L17" s="180">
        <v>3.5</v>
      </c>
      <c r="M17" s="139">
        <v>2.59</v>
      </c>
      <c r="N17" s="139">
        <v>1.95</v>
      </c>
      <c r="O17" s="180">
        <f>SUM(C17:N17)/12</f>
        <v>4.9991666666666674</v>
      </c>
      <c r="P17" s="138" t="s">
        <v>109</v>
      </c>
      <c r="Q17" s="453"/>
      <c r="R17" s="132"/>
      <c r="S17" s="134" t="s">
        <v>24</v>
      </c>
      <c r="T17" s="134" t="s">
        <v>197</v>
      </c>
      <c r="U17" s="144">
        <v>4.0000000000000001E-3</v>
      </c>
    </row>
    <row r="18" spans="1:21" ht="30" customHeight="1" x14ac:dyDescent="0.4">
      <c r="A18" s="457"/>
      <c r="B18" s="140" t="s">
        <v>27</v>
      </c>
      <c r="C18" s="139">
        <v>2.02</v>
      </c>
      <c r="D18" s="139">
        <v>3.76</v>
      </c>
      <c r="E18" s="139">
        <v>5.58</v>
      </c>
      <c r="F18" s="139">
        <v>7.21</v>
      </c>
      <c r="G18" s="139">
        <v>9.91</v>
      </c>
      <c r="H18" s="139">
        <v>11.65</v>
      </c>
      <c r="I18" s="139">
        <v>11.85</v>
      </c>
      <c r="J18" s="139">
        <v>10.11</v>
      </c>
      <c r="K18" s="143">
        <v>8.52</v>
      </c>
      <c r="L18" s="155">
        <v>5.81</v>
      </c>
      <c r="M18" s="139">
        <v>3.44</v>
      </c>
      <c r="N18" s="139">
        <v>2.62</v>
      </c>
      <c r="O18" s="180">
        <f>SUM(C18:N18)/12</f>
        <v>6.873333333333334</v>
      </c>
      <c r="P18" s="138" t="s">
        <v>350</v>
      </c>
      <c r="Q18" s="453"/>
      <c r="S18" s="134"/>
      <c r="T18" s="134" t="s">
        <v>196</v>
      </c>
      <c r="U18" s="133">
        <v>35</v>
      </c>
    </row>
    <row r="19" spans="1:21" ht="30" customHeight="1" x14ac:dyDescent="0.4">
      <c r="A19" s="457"/>
      <c r="B19" s="140" t="s">
        <v>30</v>
      </c>
      <c r="C19" s="139">
        <v>1.49</v>
      </c>
      <c r="D19" s="139">
        <v>2.63</v>
      </c>
      <c r="E19" s="139">
        <v>3.96</v>
      </c>
      <c r="F19" s="180">
        <v>5.7</v>
      </c>
      <c r="G19" s="139">
        <v>7.13</v>
      </c>
      <c r="H19" s="139">
        <v>8.57</v>
      </c>
      <c r="I19" s="180">
        <v>8.8000000000000007</v>
      </c>
      <c r="J19" s="139">
        <v>8.0399999999999991</v>
      </c>
      <c r="K19" s="139">
        <v>6.87</v>
      </c>
      <c r="L19" s="180">
        <v>4.7</v>
      </c>
      <c r="M19" s="142">
        <v>2.66</v>
      </c>
      <c r="N19" s="142">
        <v>1.94</v>
      </c>
      <c r="O19" s="182">
        <f>SUM(C19:N19)/12</f>
        <v>5.2074999999999996</v>
      </c>
      <c r="P19" s="141" t="s">
        <v>123</v>
      </c>
      <c r="Q19" s="453"/>
      <c r="S19" s="134" t="s">
        <v>195</v>
      </c>
      <c r="T19" s="133">
        <v>76</v>
      </c>
    </row>
    <row r="20" spans="1:21" ht="30" customHeight="1" x14ac:dyDescent="0.4">
      <c r="A20" s="457"/>
      <c r="B20" s="140" t="s">
        <v>28</v>
      </c>
      <c r="C20" s="139">
        <v>1.83</v>
      </c>
      <c r="D20" s="139">
        <v>2.92</v>
      </c>
      <c r="E20" s="180">
        <v>4.0999999999999996</v>
      </c>
      <c r="F20" s="139">
        <v>5.81</v>
      </c>
      <c r="G20" s="139">
        <v>7.29</v>
      </c>
      <c r="H20" s="139">
        <v>9.17</v>
      </c>
      <c r="I20" s="139">
        <v>8.8800000000000008</v>
      </c>
      <c r="J20" s="139">
        <v>7.93</v>
      </c>
      <c r="K20" s="139">
        <v>6.62</v>
      </c>
      <c r="L20" s="139">
        <v>4.5599999999999996</v>
      </c>
      <c r="M20" s="139">
        <v>2.83</v>
      </c>
      <c r="N20" s="139">
        <v>2.25</v>
      </c>
      <c r="O20" s="180">
        <f>SUM(C20:N20)/12</f>
        <v>5.3491666666666662</v>
      </c>
      <c r="P20" s="138" t="s">
        <v>194</v>
      </c>
      <c r="Q20" s="453"/>
      <c r="R20" s="134"/>
      <c r="S20" s="134"/>
      <c r="T20" s="133"/>
    </row>
    <row r="21" spans="1:21" ht="30" customHeight="1" thickBot="1" x14ac:dyDescent="0.45">
      <c r="A21" s="460"/>
      <c r="B21" s="137" t="s">
        <v>31</v>
      </c>
      <c r="C21" s="136">
        <v>2.68</v>
      </c>
      <c r="D21" s="136">
        <v>3.07</v>
      </c>
      <c r="E21" s="136">
        <v>4.05</v>
      </c>
      <c r="F21" s="136">
        <v>5.03</v>
      </c>
      <c r="G21" s="136">
        <v>5.93</v>
      </c>
      <c r="H21" s="185">
        <v>7.8</v>
      </c>
      <c r="I21" s="136">
        <v>7.04</v>
      </c>
      <c r="J21" s="136">
        <v>6.47</v>
      </c>
      <c r="K21" s="136">
        <v>5.41</v>
      </c>
      <c r="L21" s="136">
        <v>4.17</v>
      </c>
      <c r="M21" s="136">
        <v>3.07</v>
      </c>
      <c r="N21" s="136">
        <v>2.67</v>
      </c>
      <c r="O21" s="185">
        <f>SUM(C21:N21)/12</f>
        <v>4.7825000000000006</v>
      </c>
      <c r="P21" s="135" t="s">
        <v>351</v>
      </c>
      <c r="Q21" s="454"/>
      <c r="R21" s="134"/>
      <c r="S21" s="134"/>
      <c r="T21" s="133"/>
      <c r="U21" s="132"/>
    </row>
    <row r="22" spans="1:21" ht="27" customHeight="1" thickTop="1" x14ac:dyDescent="0.2">
      <c r="A22" s="455" t="s">
        <v>193</v>
      </c>
      <c r="B22" s="455"/>
      <c r="C22" s="455"/>
      <c r="D22" s="455"/>
      <c r="E22" s="455"/>
      <c r="F22" s="455"/>
      <c r="G22" s="455"/>
      <c r="H22" s="455"/>
      <c r="I22" s="455"/>
      <c r="J22" s="131"/>
      <c r="K22" s="131"/>
      <c r="L22" s="131"/>
      <c r="M22" s="131"/>
      <c r="N22" s="472" t="s">
        <v>111</v>
      </c>
      <c r="O22" s="472"/>
      <c r="P22" s="472"/>
      <c r="Q22" s="472"/>
    </row>
    <row r="23" spans="1:21" ht="26.25" customHeight="1" x14ac:dyDescent="0.2">
      <c r="A23" s="455" t="s">
        <v>364</v>
      </c>
      <c r="B23" s="455"/>
      <c r="C23" s="455"/>
      <c r="D23" s="455"/>
      <c r="E23" s="455"/>
      <c r="F23" s="455"/>
      <c r="G23" s="130"/>
      <c r="H23" s="130"/>
      <c r="I23" s="130"/>
      <c r="J23" s="129"/>
      <c r="K23" s="475" t="s">
        <v>338</v>
      </c>
      <c r="L23" s="475"/>
      <c r="M23" s="475"/>
      <c r="N23" s="475"/>
      <c r="O23" s="475"/>
      <c r="P23" s="475"/>
      <c r="Q23" s="475"/>
    </row>
    <row r="24" spans="1:21" ht="1.1499999999999999" hidden="1" customHeight="1" x14ac:dyDescent="0.2">
      <c r="A24" s="485"/>
      <c r="B24" s="485"/>
      <c r="C24" s="485"/>
      <c r="D24" s="485"/>
      <c r="E24" s="464"/>
      <c r="F24" s="464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1:21" ht="36" customHeight="1" x14ac:dyDescent="0.2">
      <c r="B25" s="126"/>
      <c r="G25" s="127"/>
      <c r="H25" s="254"/>
      <c r="I25" s="127"/>
      <c r="J25" s="483"/>
      <c r="K25" s="483"/>
      <c r="L25" s="483"/>
      <c r="M25" s="483"/>
      <c r="N25" s="483"/>
    </row>
    <row r="26" spans="1:21" ht="18.600000000000001" customHeight="1" x14ac:dyDescent="0.2">
      <c r="B26" s="126"/>
    </row>
    <row r="27" spans="1:21" x14ac:dyDescent="0.2">
      <c r="B27" s="126"/>
    </row>
    <row r="28" spans="1:21" x14ac:dyDescent="0.2">
      <c r="A28" s="465"/>
      <c r="B28" s="465"/>
      <c r="C28" s="465"/>
      <c r="D28" s="465"/>
      <c r="E28" s="128"/>
      <c r="F28" s="128"/>
    </row>
    <row r="29" spans="1:21" x14ac:dyDescent="0.2">
      <c r="A29" s="237"/>
      <c r="B29" s="237"/>
      <c r="C29" s="237"/>
      <c r="D29" s="237"/>
      <c r="E29" s="128"/>
      <c r="F29" s="128"/>
    </row>
    <row r="30" spans="1:21" x14ac:dyDescent="0.2">
      <c r="A30" s="237"/>
      <c r="B30" s="237"/>
      <c r="C30" s="237"/>
      <c r="D30" s="237"/>
      <c r="E30" s="128"/>
      <c r="F30" s="128"/>
    </row>
    <row r="31" spans="1:21" x14ac:dyDescent="0.2">
      <c r="A31" s="237"/>
      <c r="B31" s="237"/>
      <c r="C31" s="237"/>
      <c r="D31" s="237"/>
      <c r="E31" s="128"/>
      <c r="F31" s="128"/>
    </row>
    <row r="32" spans="1:21" x14ac:dyDescent="0.2">
      <c r="A32" s="237"/>
      <c r="B32" s="237"/>
      <c r="C32" s="237"/>
      <c r="D32" s="237"/>
      <c r="E32" s="128"/>
      <c r="F32" s="128"/>
    </row>
    <row r="33" spans="1:17" x14ac:dyDescent="0.2">
      <c r="A33" s="237"/>
      <c r="B33" s="237"/>
      <c r="C33" s="237"/>
      <c r="D33" s="237"/>
      <c r="E33" s="128"/>
      <c r="F33" s="128"/>
    </row>
    <row r="34" spans="1:17" x14ac:dyDescent="0.2">
      <c r="A34" s="237"/>
      <c r="B34" s="237"/>
      <c r="C34" s="237"/>
      <c r="D34" s="237"/>
      <c r="E34" s="128"/>
      <c r="F34" s="128"/>
    </row>
    <row r="35" spans="1:17" x14ac:dyDescent="0.2">
      <c r="A35" s="237"/>
      <c r="B35" s="237"/>
      <c r="C35" s="237"/>
      <c r="D35" s="237"/>
      <c r="E35" s="128"/>
      <c r="F35" s="128"/>
    </row>
    <row r="36" spans="1:17" ht="6" customHeight="1" x14ac:dyDescent="0.2">
      <c r="A36" s="237"/>
      <c r="B36" s="237"/>
      <c r="C36" s="237"/>
      <c r="D36" s="237"/>
      <c r="E36" s="128"/>
      <c r="F36" s="128"/>
    </row>
    <row r="37" spans="1:17" ht="8.25" hidden="1" customHeight="1" x14ac:dyDescent="0.2">
      <c r="A37" s="237"/>
      <c r="B37" s="237"/>
      <c r="C37" s="237"/>
      <c r="D37" s="237"/>
      <c r="E37" s="128"/>
      <c r="F37" s="128"/>
    </row>
    <row r="38" spans="1:17" ht="23.45" customHeight="1" x14ac:dyDescent="0.2">
      <c r="A38" s="469" t="s">
        <v>192</v>
      </c>
      <c r="B38" s="469"/>
      <c r="C38" s="469"/>
      <c r="D38" s="469"/>
      <c r="E38" s="469"/>
      <c r="F38" s="176"/>
      <c r="G38" s="122"/>
      <c r="H38" s="122"/>
      <c r="I38" s="124">
        <v>30</v>
      </c>
      <c r="J38" s="186">
        <v>31</v>
      </c>
      <c r="K38" s="122"/>
      <c r="L38" s="122"/>
      <c r="M38" s="474" t="s">
        <v>191</v>
      </c>
      <c r="N38" s="474"/>
      <c r="O38" s="474"/>
      <c r="P38" s="474"/>
      <c r="Q38" s="474"/>
    </row>
    <row r="43" spans="1:17" ht="19.149999999999999" customHeight="1" x14ac:dyDescent="0.2"/>
    <row r="44" spans="1:17" ht="17.45" customHeight="1" x14ac:dyDescent="0.2">
      <c r="I44" s="121"/>
      <c r="Q44" s="121"/>
    </row>
  </sheetData>
  <mergeCells count="35">
    <mergeCell ref="J1:Q1"/>
    <mergeCell ref="A1:I1"/>
    <mergeCell ref="Q4:Q6"/>
    <mergeCell ref="O5:O6"/>
    <mergeCell ref="J25:N25"/>
    <mergeCell ref="J2:Q2"/>
    <mergeCell ref="A2:I2"/>
    <mergeCell ref="A23:F23"/>
    <mergeCell ref="A24:D24"/>
    <mergeCell ref="P3:Q3"/>
    <mergeCell ref="P4:P6"/>
    <mergeCell ref="Q7:Q9"/>
    <mergeCell ref="A3:D3"/>
    <mergeCell ref="B4:B6"/>
    <mergeCell ref="J3:K3"/>
    <mergeCell ref="E24:F24"/>
    <mergeCell ref="A28:D28"/>
    <mergeCell ref="A10:A15"/>
    <mergeCell ref="A38:E38"/>
    <mergeCell ref="M3:N3"/>
    <mergeCell ref="J4:N4"/>
    <mergeCell ref="N22:Q22"/>
    <mergeCell ref="Q10:Q15"/>
    <mergeCell ref="M38:Q38"/>
    <mergeCell ref="K23:Q23"/>
    <mergeCell ref="C4:I4"/>
    <mergeCell ref="S5:T5"/>
    <mergeCell ref="Q16:Q21"/>
    <mergeCell ref="S9:T9"/>
    <mergeCell ref="A22:I22"/>
    <mergeCell ref="A7:A9"/>
    <mergeCell ref="A16:A21"/>
    <mergeCell ref="S8:T8"/>
    <mergeCell ref="S7:T7"/>
    <mergeCell ref="A4:A6"/>
  </mergeCells>
  <printOptions horizontalCentered="1"/>
  <pageMargins left="0.70866141732283505" right="0.70866141732283505" top="1" bottom="0.196850393700787" header="0" footer="0"/>
  <pageSetup paperSize="9" scale="90" firstPageNumber="10" pageOrder="overThenDown" orientation="portrait" r:id="rId1"/>
  <headerFooter alignWithMargins="0"/>
  <colBreaks count="1" manualBreakCount="1">
    <brk id="9" max="34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rightToLeft="1" view="pageBreakPreview" topLeftCell="A11" zoomScale="106" zoomScaleNormal="100" zoomScaleSheetLayoutView="106" workbookViewId="0">
      <selection sqref="A1:I1"/>
    </sheetView>
  </sheetViews>
  <sheetFormatPr defaultRowHeight="12.75" x14ac:dyDescent="0.2"/>
  <cols>
    <col min="1" max="1" width="9.25" style="120" customWidth="1"/>
    <col min="2" max="2" width="10" style="120" customWidth="1"/>
    <col min="3" max="3" width="7.125" style="120" customWidth="1"/>
    <col min="4" max="4" width="9.5" style="120" customWidth="1"/>
    <col min="5" max="5" width="6.375" style="120" customWidth="1"/>
    <col min="6" max="8" width="7.625" style="120" customWidth="1"/>
    <col min="9" max="9" width="9" style="120" customWidth="1"/>
    <col min="10" max="10" width="6.625" style="120" customWidth="1"/>
    <col min="11" max="11" width="9.75" style="120" customWidth="1"/>
    <col min="12" max="12" width="7.5" style="120" customWidth="1"/>
    <col min="13" max="13" width="8.75" style="120" customWidth="1"/>
    <col min="14" max="14" width="9.625" style="120" customWidth="1"/>
    <col min="15" max="15" width="8" style="120" customWidth="1"/>
    <col min="16" max="16" width="11.125" style="120" customWidth="1"/>
    <col min="17" max="17" width="9.75" style="120" customWidth="1"/>
    <col min="18" max="19" width="9" style="120"/>
    <col min="20" max="20" width="11" style="120" customWidth="1"/>
    <col min="21" max="21" width="10.5" style="120" customWidth="1"/>
    <col min="22" max="16384" width="9" style="120"/>
  </cols>
  <sheetData>
    <row r="1" spans="1:21" s="173" customFormat="1" ht="24" customHeight="1" x14ac:dyDescent="0.2">
      <c r="A1" s="477" t="s">
        <v>441</v>
      </c>
      <c r="B1" s="477"/>
      <c r="C1" s="477"/>
      <c r="D1" s="477"/>
      <c r="E1" s="477"/>
      <c r="F1" s="477"/>
      <c r="G1" s="477"/>
      <c r="H1" s="477"/>
      <c r="I1" s="477"/>
      <c r="J1" s="476" t="s">
        <v>441</v>
      </c>
      <c r="K1" s="476"/>
      <c r="L1" s="476"/>
      <c r="M1" s="476"/>
      <c r="N1" s="476"/>
      <c r="O1" s="476"/>
      <c r="P1" s="476"/>
      <c r="Q1" s="476"/>
    </row>
    <row r="2" spans="1:21" s="132" customFormat="1" ht="21" customHeight="1" x14ac:dyDescent="0.4">
      <c r="A2" s="498" t="s">
        <v>433</v>
      </c>
      <c r="B2" s="498"/>
      <c r="C2" s="498"/>
      <c r="D2" s="498"/>
      <c r="E2" s="498"/>
      <c r="F2" s="498"/>
      <c r="G2" s="498"/>
      <c r="H2" s="498"/>
      <c r="I2" s="498"/>
      <c r="J2" s="498" t="s">
        <v>433</v>
      </c>
      <c r="K2" s="498"/>
      <c r="L2" s="498"/>
      <c r="M2" s="498"/>
      <c r="N2" s="498"/>
      <c r="O2" s="498"/>
      <c r="P2" s="498"/>
      <c r="Q2" s="498"/>
      <c r="T2" s="134" t="s">
        <v>227</v>
      </c>
      <c r="U2" s="159">
        <v>0.2</v>
      </c>
    </row>
    <row r="3" spans="1:21" ht="24" customHeight="1" thickBot="1" x14ac:dyDescent="0.25">
      <c r="A3" s="489" t="s">
        <v>321</v>
      </c>
      <c r="B3" s="489"/>
      <c r="C3" s="489"/>
      <c r="D3" s="489"/>
      <c r="E3" s="172"/>
      <c r="F3" s="172"/>
      <c r="G3" s="172"/>
      <c r="H3" s="169"/>
      <c r="I3" s="172"/>
      <c r="J3" s="493"/>
      <c r="K3" s="493"/>
      <c r="L3" s="171"/>
      <c r="M3" s="470"/>
      <c r="N3" s="470"/>
      <c r="O3" s="170"/>
      <c r="P3" s="486" t="s">
        <v>322</v>
      </c>
      <c r="Q3" s="486"/>
      <c r="T3" s="168" t="s">
        <v>226</v>
      </c>
      <c r="U3" s="168">
        <v>4.7E-2</v>
      </c>
    </row>
    <row r="4" spans="1:21" ht="31.5" customHeight="1" thickTop="1" x14ac:dyDescent="0.4">
      <c r="A4" s="461" t="s">
        <v>225</v>
      </c>
      <c r="B4" s="523" t="s">
        <v>76</v>
      </c>
      <c r="C4" s="522" t="s">
        <v>434</v>
      </c>
      <c r="D4" s="522"/>
      <c r="E4" s="522"/>
      <c r="F4" s="522"/>
      <c r="G4" s="522"/>
      <c r="H4" s="522"/>
      <c r="I4" s="522"/>
      <c r="J4" s="471" t="s">
        <v>435</v>
      </c>
      <c r="K4" s="471"/>
      <c r="L4" s="471"/>
      <c r="M4" s="471"/>
      <c r="N4" s="471"/>
      <c r="O4" s="270" t="s">
        <v>224</v>
      </c>
      <c r="P4" s="405" t="s">
        <v>112</v>
      </c>
      <c r="Q4" s="478" t="s">
        <v>223</v>
      </c>
      <c r="S4" s="167"/>
      <c r="T4" s="134" t="s">
        <v>222</v>
      </c>
      <c r="U4" s="166">
        <v>4.3999999999999997E-2</v>
      </c>
    </row>
    <row r="5" spans="1:21" ht="29.25" customHeight="1" x14ac:dyDescent="0.4">
      <c r="A5" s="462"/>
      <c r="B5" s="524"/>
      <c r="C5" s="316" t="s">
        <v>78</v>
      </c>
      <c r="D5" s="316" t="s">
        <v>37</v>
      </c>
      <c r="E5" s="316" t="s">
        <v>38</v>
      </c>
      <c r="F5" s="316" t="s">
        <v>39</v>
      </c>
      <c r="G5" s="316" t="s">
        <v>40</v>
      </c>
      <c r="H5" s="316" t="s">
        <v>41</v>
      </c>
      <c r="I5" s="316" t="s">
        <v>42</v>
      </c>
      <c r="J5" s="316" t="s">
        <v>43</v>
      </c>
      <c r="K5" s="316" t="s">
        <v>221</v>
      </c>
      <c r="L5" s="316" t="s">
        <v>79</v>
      </c>
      <c r="M5" s="316" t="s">
        <v>220</v>
      </c>
      <c r="N5" s="316" t="s">
        <v>80</v>
      </c>
      <c r="O5" s="481" t="s">
        <v>219</v>
      </c>
      <c r="P5" s="406"/>
      <c r="Q5" s="479"/>
      <c r="S5" s="451" t="s">
        <v>218</v>
      </c>
      <c r="T5" s="451"/>
      <c r="U5" s="165">
        <v>3.2000000000000001E-2</v>
      </c>
    </row>
    <row r="6" spans="1:21" ht="27.75" customHeight="1" thickBot="1" x14ac:dyDescent="0.45">
      <c r="A6" s="463"/>
      <c r="B6" s="525"/>
      <c r="C6" s="317" t="s">
        <v>88</v>
      </c>
      <c r="D6" s="317" t="s">
        <v>89</v>
      </c>
      <c r="E6" s="317" t="s">
        <v>90</v>
      </c>
      <c r="F6" s="317" t="s">
        <v>91</v>
      </c>
      <c r="G6" s="317" t="s">
        <v>92</v>
      </c>
      <c r="H6" s="317" t="s">
        <v>93</v>
      </c>
      <c r="I6" s="317" t="s">
        <v>94</v>
      </c>
      <c r="J6" s="317" t="s">
        <v>95</v>
      </c>
      <c r="K6" s="317" t="s">
        <v>96</v>
      </c>
      <c r="L6" s="317" t="s">
        <v>99</v>
      </c>
      <c r="M6" s="317" t="s">
        <v>217</v>
      </c>
      <c r="N6" s="317" t="s">
        <v>98</v>
      </c>
      <c r="O6" s="482"/>
      <c r="P6" s="497"/>
      <c r="Q6" s="480"/>
      <c r="S6" s="134"/>
      <c r="T6" s="134" t="s">
        <v>195</v>
      </c>
      <c r="U6" s="159">
        <v>1.9E-2</v>
      </c>
    </row>
    <row r="7" spans="1:21" ht="30" customHeight="1" x14ac:dyDescent="0.4">
      <c r="A7" s="456" t="s">
        <v>216</v>
      </c>
      <c r="B7" s="158" t="s">
        <v>215</v>
      </c>
      <c r="C7" s="142">
        <v>9.24</v>
      </c>
      <c r="D7" s="142">
        <v>13.27</v>
      </c>
      <c r="E7" s="142">
        <v>15.23</v>
      </c>
      <c r="F7" s="142">
        <v>20.84</v>
      </c>
      <c r="G7" s="142">
        <v>22.97</v>
      </c>
      <c r="H7" s="142">
        <v>26.66</v>
      </c>
      <c r="I7" s="142">
        <v>27.51</v>
      </c>
      <c r="J7" s="142">
        <v>24.18</v>
      </c>
      <c r="K7" s="142">
        <v>21.04</v>
      </c>
      <c r="L7" s="179">
        <v>14.2</v>
      </c>
      <c r="M7" s="142">
        <v>9.52</v>
      </c>
      <c r="N7" s="142">
        <v>8.59</v>
      </c>
      <c r="O7" s="179">
        <f t="shared" ref="O7:O15" si="0">SUM(C7:N7)/12</f>
        <v>17.770833333333332</v>
      </c>
      <c r="P7" s="175" t="s">
        <v>214</v>
      </c>
      <c r="Q7" s="487" t="s">
        <v>213</v>
      </c>
      <c r="S7" s="451" t="s">
        <v>212</v>
      </c>
      <c r="T7" s="451"/>
      <c r="U7" s="159">
        <v>1.6E-2</v>
      </c>
    </row>
    <row r="8" spans="1:21" ht="30" customHeight="1" x14ac:dyDescent="0.4">
      <c r="A8" s="457"/>
      <c r="B8" s="164" t="s">
        <v>46</v>
      </c>
      <c r="C8" s="179">
        <v>7.5</v>
      </c>
      <c r="D8" s="142">
        <v>11.36</v>
      </c>
      <c r="E8" s="142">
        <v>13.75</v>
      </c>
      <c r="F8" s="142">
        <v>20.55</v>
      </c>
      <c r="G8" s="142">
        <v>23.02</v>
      </c>
      <c r="H8" s="139">
        <v>25.28</v>
      </c>
      <c r="I8" s="139">
        <v>24.45</v>
      </c>
      <c r="J8" s="180">
        <v>22.8</v>
      </c>
      <c r="K8" s="139">
        <v>19.96</v>
      </c>
      <c r="L8" s="139">
        <v>13.44</v>
      </c>
      <c r="M8" s="139">
        <v>8.02</v>
      </c>
      <c r="N8" s="139">
        <v>8.7899999999999991</v>
      </c>
      <c r="O8" s="180">
        <f t="shared" si="0"/>
        <v>16.576666666666668</v>
      </c>
      <c r="P8" s="163" t="s">
        <v>105</v>
      </c>
      <c r="Q8" s="487"/>
      <c r="S8" s="451" t="s">
        <v>211</v>
      </c>
      <c r="T8" s="451"/>
      <c r="U8" s="162">
        <v>1.2E-2</v>
      </c>
    </row>
    <row r="9" spans="1:21" ht="28.15" customHeight="1" x14ac:dyDescent="0.4">
      <c r="A9" s="458"/>
      <c r="B9" s="161" t="s">
        <v>210</v>
      </c>
      <c r="C9" s="174">
        <v>9.51</v>
      </c>
      <c r="D9" s="174">
        <v>12.05</v>
      </c>
      <c r="E9" s="174">
        <v>15.67</v>
      </c>
      <c r="F9" s="181">
        <v>19.7</v>
      </c>
      <c r="G9" s="174">
        <v>22.71</v>
      </c>
      <c r="H9" s="174">
        <v>24.73</v>
      </c>
      <c r="I9" s="174">
        <v>26.64</v>
      </c>
      <c r="J9" s="181">
        <v>23.7</v>
      </c>
      <c r="K9" s="174">
        <v>20.59</v>
      </c>
      <c r="L9" s="174">
        <v>13.22</v>
      </c>
      <c r="M9" s="174">
        <v>9.6300000000000008</v>
      </c>
      <c r="N9" s="174">
        <v>7.79</v>
      </c>
      <c r="O9" s="181">
        <f t="shared" si="0"/>
        <v>17.161666666666665</v>
      </c>
      <c r="P9" s="160" t="s">
        <v>209</v>
      </c>
      <c r="Q9" s="488"/>
      <c r="S9" s="451" t="s">
        <v>208</v>
      </c>
      <c r="T9" s="451"/>
      <c r="U9" s="159">
        <v>0</v>
      </c>
    </row>
    <row r="10" spans="1:21" ht="30" customHeight="1" x14ac:dyDescent="0.4">
      <c r="A10" s="466" t="s">
        <v>207</v>
      </c>
      <c r="B10" s="158" t="s">
        <v>206</v>
      </c>
      <c r="C10" s="142">
        <v>8.19</v>
      </c>
      <c r="D10" s="142">
        <v>11.22</v>
      </c>
      <c r="E10" s="142">
        <v>13.99</v>
      </c>
      <c r="F10" s="142">
        <v>19.12</v>
      </c>
      <c r="G10" s="142">
        <v>21.04</v>
      </c>
      <c r="H10" s="142">
        <v>24.79</v>
      </c>
      <c r="I10" s="142">
        <v>24.63</v>
      </c>
      <c r="J10" s="179">
        <v>21.4</v>
      </c>
      <c r="K10" s="142">
        <v>18.03</v>
      </c>
      <c r="L10" s="142">
        <v>11.56</v>
      </c>
      <c r="M10" s="142">
        <v>8.36</v>
      </c>
      <c r="N10" s="179">
        <v>6.8</v>
      </c>
      <c r="O10" s="179">
        <f t="shared" si="0"/>
        <v>15.760833333333332</v>
      </c>
      <c r="P10" s="157" t="s">
        <v>114</v>
      </c>
      <c r="Q10" s="452" t="s">
        <v>205</v>
      </c>
      <c r="S10" s="134"/>
      <c r="T10" s="156" t="s">
        <v>204</v>
      </c>
    </row>
    <row r="11" spans="1:21" ht="30" customHeight="1" x14ac:dyDescent="0.2">
      <c r="A11" s="467"/>
      <c r="B11" s="140" t="s">
        <v>203</v>
      </c>
      <c r="C11" s="139">
        <v>11.24</v>
      </c>
      <c r="D11" s="139">
        <v>15.81</v>
      </c>
      <c r="E11" s="139">
        <v>19.190000000000001</v>
      </c>
      <c r="F11" s="139">
        <v>24.13</v>
      </c>
      <c r="G11" s="180">
        <v>25.7</v>
      </c>
      <c r="H11" s="139">
        <v>28.81</v>
      </c>
      <c r="I11" s="139">
        <v>30.22</v>
      </c>
      <c r="J11" s="139">
        <v>26.78</v>
      </c>
      <c r="K11" s="139">
        <v>23.04</v>
      </c>
      <c r="L11" s="180">
        <v>15.1</v>
      </c>
      <c r="M11" s="139">
        <v>12.22</v>
      </c>
      <c r="N11" s="139">
        <v>10.42</v>
      </c>
      <c r="O11" s="182">
        <f t="shared" si="0"/>
        <v>20.221666666666668</v>
      </c>
      <c r="P11" s="138" t="s">
        <v>348</v>
      </c>
      <c r="Q11" s="453"/>
      <c r="S11" s="154"/>
      <c r="U11" s="153"/>
    </row>
    <row r="12" spans="1:21" ht="30" customHeight="1" x14ac:dyDescent="0.2">
      <c r="A12" s="467"/>
      <c r="B12" s="177" t="s">
        <v>22</v>
      </c>
      <c r="C12" s="178">
        <v>9.35</v>
      </c>
      <c r="D12" s="178">
        <v>14</v>
      </c>
      <c r="E12" s="178">
        <v>16.690000000000001</v>
      </c>
      <c r="F12" s="178">
        <v>22</v>
      </c>
      <c r="G12" s="178">
        <v>23.61</v>
      </c>
      <c r="H12" s="178">
        <v>25.46</v>
      </c>
      <c r="I12" s="178">
        <v>26.79</v>
      </c>
      <c r="J12" s="178">
        <v>23.68</v>
      </c>
      <c r="K12" s="178">
        <v>20.23</v>
      </c>
      <c r="L12" s="178">
        <v>12.47</v>
      </c>
      <c r="M12" s="178">
        <v>10.68</v>
      </c>
      <c r="N12" s="178">
        <v>8.94</v>
      </c>
      <c r="O12" s="180">
        <f t="shared" si="0"/>
        <v>17.824999999999999</v>
      </c>
      <c r="P12" s="138" t="s">
        <v>202</v>
      </c>
      <c r="Q12" s="453"/>
    </row>
    <row r="13" spans="1:21" ht="30" customHeight="1" x14ac:dyDescent="0.2">
      <c r="A13" s="467"/>
      <c r="B13" s="140" t="s">
        <v>24</v>
      </c>
      <c r="C13" s="104">
        <v>8.6199999999999992</v>
      </c>
      <c r="D13" s="104">
        <v>12.44</v>
      </c>
      <c r="E13" s="104">
        <v>15.6</v>
      </c>
      <c r="F13" s="104">
        <v>21.18</v>
      </c>
      <c r="G13" s="104">
        <v>22.25</v>
      </c>
      <c r="H13" s="104">
        <v>25.15</v>
      </c>
      <c r="I13" s="104">
        <v>25.67</v>
      </c>
      <c r="J13" s="104">
        <v>22.53</v>
      </c>
      <c r="K13" s="104">
        <v>19.399999999999999</v>
      </c>
      <c r="L13" s="104">
        <v>13.29</v>
      </c>
      <c r="M13" s="104">
        <v>10.68</v>
      </c>
      <c r="N13" s="104">
        <v>9.06</v>
      </c>
      <c r="O13" s="183">
        <f t="shared" si="0"/>
        <v>17.155833333333337</v>
      </c>
      <c r="P13" s="151" t="s">
        <v>116</v>
      </c>
      <c r="Q13" s="453"/>
    </row>
    <row r="14" spans="1:21" ht="30" customHeight="1" x14ac:dyDescent="0.4">
      <c r="A14" s="467"/>
      <c r="B14" s="140" t="s">
        <v>29</v>
      </c>
      <c r="C14" s="142">
        <v>10.029999999999999</v>
      </c>
      <c r="D14" s="142">
        <v>14.33</v>
      </c>
      <c r="E14" s="142">
        <v>16.940000000000001</v>
      </c>
      <c r="F14" s="142">
        <v>21.83</v>
      </c>
      <c r="G14" s="142">
        <v>23.28</v>
      </c>
      <c r="H14" s="142">
        <v>25.11</v>
      </c>
      <c r="I14" s="142">
        <v>26.02</v>
      </c>
      <c r="J14" s="179">
        <v>22.6</v>
      </c>
      <c r="K14" s="179">
        <v>19.5</v>
      </c>
      <c r="L14" s="142">
        <v>12.96</v>
      </c>
      <c r="M14" s="179">
        <v>10.6</v>
      </c>
      <c r="N14" s="142">
        <v>8.77</v>
      </c>
      <c r="O14" s="183">
        <f t="shared" si="0"/>
        <v>17.664166666666667</v>
      </c>
      <c r="P14" s="138" t="s">
        <v>118</v>
      </c>
      <c r="Q14" s="453"/>
      <c r="S14" s="134"/>
    </row>
    <row r="15" spans="1:21" ht="30" customHeight="1" x14ac:dyDescent="0.4">
      <c r="A15" s="468"/>
      <c r="B15" s="150" t="s">
        <v>25</v>
      </c>
      <c r="C15" s="149">
        <v>10.72</v>
      </c>
      <c r="D15" s="149">
        <v>14.61</v>
      </c>
      <c r="E15" s="149">
        <v>18.989999999999998</v>
      </c>
      <c r="F15" s="149">
        <v>23.47</v>
      </c>
      <c r="G15" s="149">
        <v>27.77</v>
      </c>
      <c r="H15" s="149">
        <v>30.97</v>
      </c>
      <c r="I15" s="149">
        <v>32.46</v>
      </c>
      <c r="J15" s="149">
        <v>28.63</v>
      </c>
      <c r="K15" s="149">
        <v>24.23</v>
      </c>
      <c r="L15" s="149">
        <v>16.61</v>
      </c>
      <c r="M15" s="149">
        <v>13.06</v>
      </c>
      <c r="N15" s="149">
        <v>10.82</v>
      </c>
      <c r="O15" s="184">
        <f t="shared" si="0"/>
        <v>21.028333333333332</v>
      </c>
      <c r="P15" s="138" t="s">
        <v>106</v>
      </c>
      <c r="Q15" s="473"/>
      <c r="S15" s="134"/>
    </row>
    <row r="16" spans="1:21" ht="30" customHeight="1" x14ac:dyDescent="0.4">
      <c r="A16" s="459" t="s">
        <v>201</v>
      </c>
      <c r="B16" s="147" t="s">
        <v>77</v>
      </c>
      <c r="C16" s="255" t="s">
        <v>82</v>
      </c>
      <c r="D16" s="255" t="s">
        <v>82</v>
      </c>
      <c r="E16" s="255" t="s">
        <v>82</v>
      </c>
      <c r="F16" s="255" t="s">
        <v>82</v>
      </c>
      <c r="G16" s="255" t="s">
        <v>82</v>
      </c>
      <c r="H16" s="255" t="s">
        <v>82</v>
      </c>
      <c r="I16" s="255" t="s">
        <v>82</v>
      </c>
      <c r="J16" s="255" t="s">
        <v>82</v>
      </c>
      <c r="K16" s="255" t="s">
        <v>82</v>
      </c>
      <c r="L16" s="255" t="s">
        <v>82</v>
      </c>
      <c r="M16" s="255" t="s">
        <v>82</v>
      </c>
      <c r="N16" s="255" t="s">
        <v>82</v>
      </c>
      <c r="O16" s="256" t="s">
        <v>82</v>
      </c>
      <c r="P16" s="146" t="s">
        <v>349</v>
      </c>
      <c r="Q16" s="452" t="s">
        <v>200</v>
      </c>
      <c r="S16" s="134"/>
      <c r="T16" s="134" t="s">
        <v>199</v>
      </c>
      <c r="U16" s="145" t="s">
        <v>198</v>
      </c>
    </row>
    <row r="17" spans="1:21" ht="30" customHeight="1" x14ac:dyDescent="0.4">
      <c r="A17" s="457"/>
      <c r="B17" s="140" t="s">
        <v>26</v>
      </c>
      <c r="C17" s="139">
        <v>9.9499999999999993</v>
      </c>
      <c r="D17" s="139">
        <v>14.32</v>
      </c>
      <c r="E17" s="139">
        <v>18.02</v>
      </c>
      <c r="F17" s="139">
        <v>24.26</v>
      </c>
      <c r="G17" s="180">
        <v>26.9</v>
      </c>
      <c r="H17" s="139">
        <v>29.58</v>
      </c>
      <c r="I17" s="139">
        <v>29.45</v>
      </c>
      <c r="J17" s="139">
        <v>20.12</v>
      </c>
      <c r="K17" s="180">
        <v>20</v>
      </c>
      <c r="L17" s="139">
        <v>13.87</v>
      </c>
      <c r="M17" s="139">
        <v>10.44</v>
      </c>
      <c r="N17" s="139">
        <v>9.76</v>
      </c>
      <c r="O17" s="180">
        <f>SUM(C17:N17)/12</f>
        <v>18.889166666666664</v>
      </c>
      <c r="P17" s="138" t="s">
        <v>109</v>
      </c>
      <c r="Q17" s="453"/>
      <c r="R17" s="132"/>
      <c r="S17" s="134" t="s">
        <v>24</v>
      </c>
      <c r="T17" s="134" t="s">
        <v>197</v>
      </c>
      <c r="U17" s="144">
        <v>4.0000000000000001E-3</v>
      </c>
    </row>
    <row r="18" spans="1:21" ht="30" customHeight="1" x14ac:dyDescent="0.4">
      <c r="A18" s="457"/>
      <c r="B18" s="140" t="s">
        <v>27</v>
      </c>
      <c r="C18" s="180">
        <v>11.2</v>
      </c>
      <c r="D18" s="139">
        <v>15.47</v>
      </c>
      <c r="E18" s="139">
        <v>19.350000000000001</v>
      </c>
      <c r="F18" s="139">
        <v>25.91</v>
      </c>
      <c r="G18" s="139">
        <v>27.83</v>
      </c>
      <c r="H18" s="139">
        <v>30.71</v>
      </c>
      <c r="I18" s="139">
        <v>31.86</v>
      </c>
      <c r="J18" s="139">
        <v>28.27</v>
      </c>
      <c r="K18" s="143">
        <v>25.46</v>
      </c>
      <c r="L18" s="155">
        <v>18.02</v>
      </c>
      <c r="M18" s="180">
        <v>13</v>
      </c>
      <c r="N18" s="139">
        <v>11.63</v>
      </c>
      <c r="O18" s="180">
        <f>SUM(C18:N18)/12</f>
        <v>21.55916666666667</v>
      </c>
      <c r="P18" s="138" t="s">
        <v>350</v>
      </c>
      <c r="Q18" s="453"/>
      <c r="S18" s="134"/>
      <c r="T18" s="134" t="s">
        <v>196</v>
      </c>
      <c r="U18" s="133">
        <v>35</v>
      </c>
    </row>
    <row r="19" spans="1:21" ht="30" customHeight="1" x14ac:dyDescent="0.4">
      <c r="A19" s="457"/>
      <c r="B19" s="140" t="s">
        <v>30</v>
      </c>
      <c r="C19" s="139">
        <v>8.6199999999999992</v>
      </c>
      <c r="D19" s="139">
        <v>14.14</v>
      </c>
      <c r="E19" s="139">
        <v>18.809999999999999</v>
      </c>
      <c r="F19" s="139">
        <v>25.24</v>
      </c>
      <c r="G19" s="139">
        <v>26.96</v>
      </c>
      <c r="H19" s="139">
        <v>30.12</v>
      </c>
      <c r="I19" s="180">
        <v>30.6</v>
      </c>
      <c r="J19" s="139">
        <v>27.36</v>
      </c>
      <c r="K19" s="139">
        <v>24.76</v>
      </c>
      <c r="L19" s="139">
        <v>17.11</v>
      </c>
      <c r="M19" s="142">
        <v>12.42</v>
      </c>
      <c r="N19" s="142">
        <v>10.51</v>
      </c>
      <c r="O19" s="182">
        <f>SUM(C19:N19)/12</f>
        <v>20.554166666666664</v>
      </c>
      <c r="P19" s="141" t="s">
        <v>123</v>
      </c>
      <c r="Q19" s="453"/>
      <c r="S19" s="134" t="s">
        <v>195</v>
      </c>
      <c r="T19" s="133">
        <v>76</v>
      </c>
    </row>
    <row r="20" spans="1:21" ht="30" customHeight="1" x14ac:dyDescent="0.4">
      <c r="A20" s="457"/>
      <c r="B20" s="140" t="s">
        <v>28</v>
      </c>
      <c r="C20" s="139">
        <v>11.34</v>
      </c>
      <c r="D20" s="139">
        <v>14.43</v>
      </c>
      <c r="E20" s="139">
        <v>17.63</v>
      </c>
      <c r="F20" s="139">
        <v>21.28</v>
      </c>
      <c r="G20" s="139">
        <v>23.51</v>
      </c>
      <c r="H20" s="139">
        <v>24.34</v>
      </c>
      <c r="I20" s="139">
        <v>24.72</v>
      </c>
      <c r="J20" s="139">
        <v>22.52</v>
      </c>
      <c r="K20" s="139">
        <v>20.65</v>
      </c>
      <c r="L20" s="139">
        <v>15.98</v>
      </c>
      <c r="M20" s="139">
        <v>10.69</v>
      </c>
      <c r="N20" s="139">
        <v>10.55</v>
      </c>
      <c r="O20" s="180">
        <f>SUM(C20:N20)/12</f>
        <v>18.136666666666667</v>
      </c>
      <c r="P20" s="138" t="s">
        <v>194</v>
      </c>
      <c r="Q20" s="453"/>
      <c r="R20" s="134"/>
      <c r="S20" s="134"/>
      <c r="T20" s="133"/>
    </row>
    <row r="21" spans="1:21" ht="30" customHeight="1" thickBot="1" x14ac:dyDescent="0.45">
      <c r="A21" s="460"/>
      <c r="B21" s="137" t="s">
        <v>31</v>
      </c>
      <c r="C21" s="185">
        <v>8.1999999999999993</v>
      </c>
      <c r="D21" s="185">
        <v>11.2</v>
      </c>
      <c r="E21" s="136">
        <v>14.08</v>
      </c>
      <c r="F21" s="136">
        <v>18.09</v>
      </c>
      <c r="G21" s="136">
        <v>16.78</v>
      </c>
      <c r="H21" s="185">
        <v>18.7</v>
      </c>
      <c r="I21" s="185">
        <v>19.600000000000001</v>
      </c>
      <c r="J21" s="136">
        <v>17.920000000000002</v>
      </c>
      <c r="K21" s="136">
        <v>16.62</v>
      </c>
      <c r="L21" s="136">
        <v>12.37</v>
      </c>
      <c r="M21" s="136">
        <v>9.76</v>
      </c>
      <c r="N21" s="136">
        <v>11.68</v>
      </c>
      <c r="O21" s="185">
        <f>SUM(C21:N21)/12</f>
        <v>14.583333333333334</v>
      </c>
      <c r="P21" s="135" t="s">
        <v>351</v>
      </c>
      <c r="Q21" s="454"/>
      <c r="R21" s="134"/>
      <c r="S21" s="134"/>
      <c r="T21" s="133"/>
      <c r="U21" s="132"/>
    </row>
    <row r="22" spans="1:21" ht="24.75" customHeight="1" thickTop="1" x14ac:dyDescent="0.2">
      <c r="A22" s="455" t="s">
        <v>193</v>
      </c>
      <c r="B22" s="455"/>
      <c r="C22" s="455"/>
      <c r="D22" s="455"/>
      <c r="E22" s="455"/>
      <c r="F22" s="455"/>
      <c r="G22" s="455"/>
      <c r="H22" s="455"/>
      <c r="I22" s="455"/>
      <c r="J22" s="131"/>
      <c r="K22" s="131"/>
      <c r="L22" s="131"/>
      <c r="M22" s="131"/>
      <c r="N22" s="472" t="s">
        <v>111</v>
      </c>
      <c r="O22" s="472"/>
      <c r="P22" s="472"/>
      <c r="Q22" s="472"/>
    </row>
    <row r="23" spans="1:21" ht="31.5" customHeight="1" x14ac:dyDescent="0.2">
      <c r="A23" s="494" t="s">
        <v>364</v>
      </c>
      <c r="B23" s="494"/>
      <c r="C23" s="494"/>
      <c r="D23" s="494"/>
      <c r="E23" s="494"/>
      <c r="F23" s="494"/>
      <c r="G23" s="130"/>
      <c r="H23" s="130"/>
      <c r="I23" s="130"/>
      <c r="J23" s="129"/>
      <c r="K23" s="129"/>
      <c r="L23" s="472" t="s">
        <v>338</v>
      </c>
      <c r="M23" s="472"/>
      <c r="N23" s="472"/>
      <c r="O23" s="472"/>
      <c r="P23" s="472"/>
      <c r="Q23" s="472"/>
    </row>
    <row r="24" spans="1:21" ht="1.1499999999999999" hidden="1" customHeight="1" x14ac:dyDescent="0.2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1:21" ht="18.75" customHeight="1" x14ac:dyDescent="0.2">
      <c r="A25" s="485"/>
      <c r="B25" s="485"/>
      <c r="C25" s="485"/>
      <c r="D25" s="485"/>
      <c r="E25" s="495"/>
      <c r="F25" s="495"/>
      <c r="G25" s="127"/>
      <c r="H25" s="254"/>
      <c r="I25" s="127"/>
      <c r="J25" s="483"/>
      <c r="K25" s="483"/>
      <c r="L25" s="483"/>
      <c r="M25" s="483"/>
      <c r="N25" s="483"/>
    </row>
    <row r="26" spans="1:21" ht="18.600000000000001" customHeight="1" x14ac:dyDescent="0.2">
      <c r="B26" s="126"/>
    </row>
    <row r="27" spans="1:21" x14ac:dyDescent="0.2">
      <c r="B27" s="126"/>
    </row>
    <row r="28" spans="1:21" x14ac:dyDescent="0.2">
      <c r="B28" s="126"/>
    </row>
    <row r="29" spans="1:21" x14ac:dyDescent="0.2">
      <c r="A29" s="465"/>
      <c r="B29" s="465"/>
      <c r="C29" s="465"/>
      <c r="D29" s="465"/>
      <c r="E29" s="128"/>
      <c r="F29" s="128"/>
      <c r="G29" s="128"/>
      <c r="H29" s="128"/>
      <c r="I29" s="128"/>
      <c r="J29" s="127"/>
      <c r="K29" s="127"/>
      <c r="L29" s="127"/>
      <c r="M29" s="127"/>
      <c r="N29" s="127"/>
      <c r="O29" s="127"/>
      <c r="P29" s="127"/>
      <c r="Q29" s="127"/>
    </row>
    <row r="30" spans="1:21" x14ac:dyDescent="0.2">
      <c r="A30" s="237"/>
      <c r="B30" s="237"/>
      <c r="C30" s="237"/>
      <c r="D30" s="237"/>
      <c r="E30" s="128"/>
      <c r="F30" s="128"/>
      <c r="G30" s="128"/>
      <c r="H30" s="128"/>
      <c r="I30" s="128"/>
      <c r="J30" s="127"/>
      <c r="K30" s="127"/>
      <c r="L30" s="127"/>
      <c r="M30" s="127"/>
      <c r="N30" s="127"/>
      <c r="O30" s="127"/>
      <c r="P30" s="127"/>
      <c r="Q30" s="127"/>
    </row>
    <row r="31" spans="1:21" x14ac:dyDescent="0.2">
      <c r="A31" s="279"/>
      <c r="B31" s="279"/>
      <c r="C31" s="279"/>
      <c r="D31" s="279"/>
      <c r="E31" s="128"/>
      <c r="F31" s="128"/>
      <c r="G31" s="128"/>
      <c r="H31" s="128"/>
      <c r="I31" s="128"/>
      <c r="J31" s="127"/>
      <c r="K31" s="127"/>
      <c r="L31" s="127"/>
      <c r="M31" s="127"/>
      <c r="N31" s="127"/>
      <c r="O31" s="127"/>
      <c r="P31" s="127"/>
      <c r="Q31" s="127"/>
    </row>
    <row r="32" spans="1:21" x14ac:dyDescent="0.2">
      <c r="A32" s="279"/>
      <c r="B32" s="279"/>
      <c r="C32" s="279"/>
      <c r="D32" s="279"/>
      <c r="E32" s="128"/>
      <c r="F32" s="128"/>
      <c r="G32" s="128"/>
      <c r="H32" s="128"/>
      <c r="I32" s="128"/>
      <c r="J32" s="127"/>
      <c r="K32" s="127"/>
      <c r="L32" s="127"/>
      <c r="M32" s="127"/>
      <c r="N32" s="127"/>
      <c r="O32" s="127"/>
      <c r="P32" s="127"/>
      <c r="Q32" s="127"/>
    </row>
    <row r="33" spans="1:17" x14ac:dyDescent="0.2">
      <c r="A33" s="237"/>
      <c r="B33" s="237"/>
      <c r="C33" s="237"/>
      <c r="D33" s="237"/>
      <c r="E33" s="128"/>
      <c r="F33" s="128"/>
      <c r="G33" s="128"/>
      <c r="H33" s="128"/>
      <c r="I33" s="128"/>
      <c r="J33" s="127"/>
      <c r="K33" s="127"/>
      <c r="L33" s="127"/>
      <c r="M33" s="127"/>
      <c r="N33" s="127"/>
      <c r="O33" s="127"/>
      <c r="P33" s="127"/>
      <c r="Q33" s="127"/>
    </row>
    <row r="34" spans="1:17" x14ac:dyDescent="0.2">
      <c r="A34" s="237"/>
      <c r="B34" s="237"/>
      <c r="C34" s="237"/>
      <c r="D34" s="237"/>
      <c r="E34" s="128"/>
      <c r="F34" s="128"/>
      <c r="G34" s="128"/>
      <c r="H34" s="128"/>
      <c r="I34" s="128"/>
      <c r="J34" s="127"/>
      <c r="K34" s="127"/>
      <c r="L34" s="127"/>
      <c r="M34" s="127"/>
      <c r="N34" s="127"/>
      <c r="O34" s="127"/>
      <c r="P34" s="127"/>
      <c r="Q34" s="127"/>
    </row>
    <row r="35" spans="1:17" x14ac:dyDescent="0.2">
      <c r="A35" s="237"/>
      <c r="B35" s="237"/>
      <c r="C35" s="237"/>
      <c r="D35" s="237"/>
      <c r="E35" s="128"/>
      <c r="F35" s="128"/>
      <c r="G35" s="128"/>
      <c r="H35" s="128"/>
      <c r="I35" s="128"/>
      <c r="J35" s="127"/>
      <c r="K35" s="127"/>
      <c r="L35" s="127"/>
      <c r="M35" s="127"/>
      <c r="N35" s="127"/>
      <c r="O35" s="127"/>
      <c r="P35" s="127"/>
      <c r="Q35" s="127"/>
    </row>
    <row r="36" spans="1:17" ht="9" customHeight="1" x14ac:dyDescent="0.2">
      <c r="A36" s="237"/>
      <c r="B36" s="237"/>
      <c r="C36" s="237"/>
      <c r="D36" s="237"/>
      <c r="E36" s="128"/>
      <c r="F36" s="128"/>
      <c r="G36" s="128"/>
      <c r="H36" s="128"/>
      <c r="I36" s="128"/>
      <c r="J36" s="127"/>
      <c r="K36" s="127"/>
      <c r="L36" s="127"/>
      <c r="M36" s="127"/>
      <c r="N36" s="127"/>
      <c r="O36" s="127"/>
      <c r="P36" s="127"/>
      <c r="Q36" s="127"/>
    </row>
    <row r="37" spans="1:17" ht="8.25" customHeight="1" x14ac:dyDescent="0.2">
      <c r="A37" s="237"/>
      <c r="B37" s="237"/>
      <c r="C37" s="237"/>
      <c r="D37" s="237"/>
      <c r="E37" s="128"/>
      <c r="F37" s="128"/>
      <c r="G37" s="128"/>
      <c r="H37" s="128"/>
      <c r="I37" s="128"/>
      <c r="J37" s="127"/>
      <c r="K37" s="127"/>
      <c r="L37" s="127"/>
      <c r="M37" s="127"/>
      <c r="N37" s="127"/>
      <c r="O37" s="127"/>
      <c r="P37" s="127"/>
      <c r="Q37" s="127"/>
    </row>
    <row r="38" spans="1:17" ht="3" customHeight="1" x14ac:dyDescent="0.2">
      <c r="A38" s="237"/>
      <c r="B38" s="237"/>
      <c r="C38" s="237"/>
      <c r="D38" s="237"/>
      <c r="E38" s="128"/>
      <c r="F38" s="128"/>
      <c r="G38" s="128"/>
      <c r="H38" s="128"/>
      <c r="I38" s="128"/>
      <c r="J38" s="127"/>
      <c r="K38" s="127"/>
      <c r="L38" s="127"/>
      <c r="M38" s="127"/>
      <c r="N38" s="127"/>
      <c r="O38" s="127"/>
      <c r="P38" s="127"/>
      <c r="Q38" s="127"/>
    </row>
    <row r="39" spans="1:17" ht="9.75" hidden="1" customHeight="1" x14ac:dyDescent="0.2">
      <c r="A39" s="237"/>
      <c r="B39" s="237"/>
      <c r="C39" s="237"/>
      <c r="D39" s="237"/>
      <c r="E39" s="128"/>
      <c r="F39" s="128"/>
      <c r="G39" s="128"/>
      <c r="H39" s="128"/>
      <c r="I39" s="128"/>
      <c r="J39" s="127"/>
      <c r="K39" s="127"/>
      <c r="L39" s="127"/>
      <c r="M39" s="127"/>
      <c r="N39" s="127"/>
      <c r="O39" s="127"/>
      <c r="P39" s="127"/>
      <c r="Q39" s="127"/>
    </row>
    <row r="40" spans="1:17" ht="4.5" hidden="1" customHeight="1" x14ac:dyDescent="0.2">
      <c r="A40" s="237"/>
      <c r="B40" s="237"/>
      <c r="C40" s="237"/>
      <c r="D40" s="237"/>
      <c r="E40" s="128"/>
      <c r="F40" s="128"/>
      <c r="G40" s="128"/>
      <c r="H40" s="128"/>
      <c r="I40" s="128"/>
      <c r="J40" s="127"/>
      <c r="K40" s="127"/>
      <c r="L40" s="127"/>
      <c r="M40" s="127"/>
      <c r="N40" s="127"/>
      <c r="O40" s="127"/>
      <c r="P40" s="127"/>
      <c r="Q40" s="127"/>
    </row>
    <row r="41" spans="1:17" ht="23.45" customHeight="1" x14ac:dyDescent="0.2">
      <c r="A41" s="469" t="s">
        <v>192</v>
      </c>
      <c r="B41" s="469"/>
      <c r="C41" s="469"/>
      <c r="D41" s="469"/>
      <c r="E41" s="469"/>
      <c r="F41" s="125"/>
      <c r="G41" s="122"/>
      <c r="H41" s="122"/>
      <c r="I41" s="124">
        <v>32</v>
      </c>
      <c r="J41" s="123">
        <v>33</v>
      </c>
      <c r="K41" s="122"/>
      <c r="L41" s="122"/>
      <c r="M41" s="122"/>
      <c r="N41" s="496" t="s">
        <v>191</v>
      </c>
      <c r="O41" s="496"/>
      <c r="P41" s="496"/>
      <c r="Q41" s="496"/>
    </row>
    <row r="46" spans="1:17" ht="19.149999999999999" customHeight="1" x14ac:dyDescent="0.2"/>
    <row r="47" spans="1:17" ht="17.45" customHeight="1" x14ac:dyDescent="0.2">
      <c r="I47" s="121"/>
      <c r="Q47" s="121"/>
    </row>
  </sheetData>
  <mergeCells count="35">
    <mergeCell ref="A10:A15"/>
    <mergeCell ref="Q10:Q15"/>
    <mergeCell ref="A16:A21"/>
    <mergeCell ref="Q16:Q21"/>
    <mergeCell ref="A22:I22"/>
    <mergeCell ref="N22:Q22"/>
    <mergeCell ref="A1:I1"/>
    <mergeCell ref="J1:Q1"/>
    <mergeCell ref="A2:I2"/>
    <mergeCell ref="J2:Q2"/>
    <mergeCell ref="A3:D3"/>
    <mergeCell ref="J3:K3"/>
    <mergeCell ref="M3:N3"/>
    <mergeCell ref="P3:Q3"/>
    <mergeCell ref="S5:T5"/>
    <mergeCell ref="A7:A9"/>
    <mergeCell ref="Q7:Q9"/>
    <mergeCell ref="S7:T7"/>
    <mergeCell ref="S8:T8"/>
    <mergeCell ref="S9:T9"/>
    <mergeCell ref="A4:A6"/>
    <mergeCell ref="B4:B6"/>
    <mergeCell ref="J4:N4"/>
    <mergeCell ref="P4:P6"/>
    <mergeCell ref="Q4:Q6"/>
    <mergeCell ref="O5:O6"/>
    <mergeCell ref="C4:I4"/>
    <mergeCell ref="A41:E41"/>
    <mergeCell ref="A23:F23"/>
    <mergeCell ref="A25:D25"/>
    <mergeCell ref="E25:F25"/>
    <mergeCell ref="J25:N25"/>
    <mergeCell ref="L23:Q23"/>
    <mergeCell ref="N41:Q41"/>
    <mergeCell ref="A29:D29"/>
  </mergeCells>
  <printOptions horizontalCentered="1"/>
  <pageMargins left="0.70866141732283505" right="0.70866141732283505" top="1" bottom="0.196850393700787" header="0" footer="0"/>
  <pageSetup paperSize="9" scale="90" firstPageNumber="10" pageOrder="overThenDown" orientation="portrait" r:id="rId1"/>
  <headerFooter alignWithMargins="0"/>
  <colBreaks count="1" manualBreakCount="1">
    <brk id="9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47"/>
  <sheetViews>
    <sheetView rightToLeft="1" view="pageBreakPreview" zoomScaleSheetLayoutView="100" workbookViewId="0">
      <selection activeCell="F5" sqref="F5:I5"/>
    </sheetView>
  </sheetViews>
  <sheetFormatPr defaultColWidth="9" defaultRowHeight="15.75" x14ac:dyDescent="0.25"/>
  <cols>
    <col min="1" max="1" width="14.75" style="22" customWidth="1"/>
    <col min="2" max="2" width="12.5" style="21" customWidth="1"/>
    <col min="3" max="3" width="0.5" style="21" customWidth="1"/>
    <col min="4" max="4" width="12.625" style="21" customWidth="1"/>
    <col min="5" max="5" width="0.625" style="21" customWidth="1"/>
    <col min="6" max="6" width="12.75" style="21" customWidth="1"/>
    <col min="7" max="7" width="2.75" style="21" hidden="1" customWidth="1"/>
    <col min="8" max="8" width="0.5" style="21" customWidth="1"/>
    <col min="9" max="9" width="12.5" style="21" customWidth="1"/>
    <col min="10" max="10" width="13.5" style="21" customWidth="1"/>
    <col min="11" max="14" width="9" style="21"/>
    <col min="15" max="15" width="9.375" style="21" bestFit="1" customWidth="1"/>
    <col min="16" max="16384" width="9" style="21"/>
  </cols>
  <sheetData>
    <row r="1" spans="1:29" ht="27.75" customHeight="1" x14ac:dyDescent="0.25">
      <c r="A1" s="399" t="s">
        <v>394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29" ht="31.5" customHeight="1" x14ac:dyDescent="0.25">
      <c r="A2" s="400" t="s">
        <v>282</v>
      </c>
      <c r="B2" s="415"/>
      <c r="C2" s="415"/>
      <c r="D2" s="415"/>
      <c r="E2" s="415"/>
      <c r="F2" s="415"/>
      <c r="G2" s="415"/>
      <c r="H2" s="415"/>
      <c r="I2" s="415"/>
      <c r="J2" s="415"/>
    </row>
    <row r="3" spans="1:29" ht="26.1" customHeight="1" thickBot="1" x14ac:dyDescent="0.3">
      <c r="A3" s="45" t="s">
        <v>290</v>
      </c>
      <c r="B3" s="43"/>
      <c r="C3" s="43"/>
      <c r="D3" s="43"/>
      <c r="E3" s="43"/>
      <c r="F3" s="43"/>
      <c r="G3" s="43"/>
      <c r="H3" s="43"/>
      <c r="I3" s="43"/>
      <c r="J3" s="79" t="s">
        <v>291</v>
      </c>
    </row>
    <row r="4" spans="1:29" ht="37.5" customHeight="1" thickTop="1" x14ac:dyDescent="0.25">
      <c r="A4" s="401" t="s">
        <v>35</v>
      </c>
      <c r="B4" s="404" t="s">
        <v>361</v>
      </c>
      <c r="C4" s="404"/>
      <c r="D4" s="404"/>
      <c r="E4" s="391"/>
      <c r="F4" s="404" t="s">
        <v>366</v>
      </c>
      <c r="G4" s="404"/>
      <c r="H4" s="404"/>
      <c r="I4" s="404"/>
      <c r="J4" s="405" t="s">
        <v>85</v>
      </c>
    </row>
    <row r="5" spans="1:29" ht="39" customHeight="1" x14ac:dyDescent="0.25">
      <c r="A5" s="402"/>
      <c r="B5" s="408" t="s">
        <v>365</v>
      </c>
      <c r="C5" s="408"/>
      <c r="D5" s="408"/>
      <c r="E5" s="394"/>
      <c r="F5" s="409" t="s">
        <v>443</v>
      </c>
      <c r="G5" s="409"/>
      <c r="H5" s="409"/>
      <c r="I5" s="409"/>
      <c r="J5" s="406"/>
    </row>
    <row r="6" spans="1:29" ht="24" customHeight="1" x14ac:dyDescent="0.25">
      <c r="A6" s="402"/>
      <c r="B6" s="316" t="s">
        <v>49</v>
      </c>
      <c r="C6" s="364"/>
      <c r="D6" s="316" t="s">
        <v>50</v>
      </c>
      <c r="E6" s="364"/>
      <c r="F6" s="316" t="s">
        <v>363</v>
      </c>
      <c r="G6" s="327"/>
      <c r="H6" s="364"/>
      <c r="I6" s="316" t="s">
        <v>439</v>
      </c>
      <c r="J6" s="406"/>
    </row>
    <row r="7" spans="1:29" ht="26.1" customHeight="1" x14ac:dyDescent="0.25">
      <c r="A7" s="402"/>
      <c r="B7" s="416" t="s">
        <v>101</v>
      </c>
      <c r="C7" s="365"/>
      <c r="D7" s="416" t="s">
        <v>102</v>
      </c>
      <c r="E7" s="365"/>
      <c r="F7" s="416" t="s">
        <v>86</v>
      </c>
      <c r="G7" s="365"/>
      <c r="H7" s="365"/>
      <c r="I7" s="416" t="s">
        <v>87</v>
      </c>
      <c r="J7" s="406"/>
    </row>
    <row r="8" spans="1:29" ht="9" customHeight="1" x14ac:dyDescent="0.25">
      <c r="A8" s="403"/>
      <c r="B8" s="417"/>
      <c r="C8" s="371"/>
      <c r="D8" s="417"/>
      <c r="E8" s="371"/>
      <c r="F8" s="417"/>
      <c r="G8" s="371"/>
      <c r="H8" s="371"/>
      <c r="I8" s="417"/>
      <c r="J8" s="407"/>
    </row>
    <row r="9" spans="1:29" ht="35.1" customHeight="1" x14ac:dyDescent="0.25">
      <c r="A9" s="369" t="s">
        <v>36</v>
      </c>
      <c r="B9" s="103">
        <v>15.53</v>
      </c>
      <c r="C9" s="18"/>
      <c r="D9" s="103">
        <v>4.38</v>
      </c>
      <c r="E9" s="18"/>
      <c r="F9" s="103">
        <v>94</v>
      </c>
      <c r="G9" s="103"/>
      <c r="H9" s="18"/>
      <c r="I9" s="103">
        <v>47.66</v>
      </c>
      <c r="J9" s="81" t="s">
        <v>88</v>
      </c>
    </row>
    <row r="10" spans="1:29" ht="35.1" customHeight="1" x14ac:dyDescent="0.25">
      <c r="A10" s="65" t="s">
        <v>37</v>
      </c>
      <c r="B10" s="102">
        <v>16.600000000000001</v>
      </c>
      <c r="C10" s="238"/>
      <c r="D10" s="102">
        <v>5.39</v>
      </c>
      <c r="E10" s="238"/>
      <c r="F10" s="102">
        <v>83.54</v>
      </c>
      <c r="G10" s="102"/>
      <c r="H10" s="238"/>
      <c r="I10" s="102">
        <v>30.06</v>
      </c>
      <c r="J10" s="82" t="s">
        <v>89</v>
      </c>
    </row>
    <row r="11" spans="1:29" ht="35.1" customHeight="1" x14ac:dyDescent="0.25">
      <c r="A11" s="65" t="s">
        <v>38</v>
      </c>
      <c r="B11" s="102">
        <v>22.97</v>
      </c>
      <c r="C11" s="238"/>
      <c r="D11" s="102">
        <v>10.87</v>
      </c>
      <c r="E11" s="238"/>
      <c r="F11" s="102">
        <v>87.49</v>
      </c>
      <c r="G11" s="102"/>
      <c r="H11" s="238"/>
      <c r="I11" s="102">
        <v>37.49</v>
      </c>
      <c r="J11" s="82" t="s">
        <v>90</v>
      </c>
    </row>
    <row r="12" spans="1:29" ht="35.1" customHeight="1" x14ac:dyDescent="0.25">
      <c r="A12" s="65" t="s">
        <v>39</v>
      </c>
      <c r="B12" s="102">
        <v>30.62</v>
      </c>
      <c r="C12" s="238"/>
      <c r="D12" s="102">
        <v>14.25</v>
      </c>
      <c r="E12" s="238"/>
      <c r="F12" s="102">
        <v>33.43</v>
      </c>
      <c r="G12" s="102"/>
      <c r="H12" s="238"/>
      <c r="I12" s="102">
        <v>7.43</v>
      </c>
      <c r="J12" s="82" t="s">
        <v>91</v>
      </c>
    </row>
    <row r="13" spans="1:29" ht="35.1" customHeight="1" thickBot="1" x14ac:dyDescent="0.3">
      <c r="A13" s="65" t="s">
        <v>40</v>
      </c>
      <c r="B13" s="102">
        <v>37.799999999999997</v>
      </c>
      <c r="C13" s="238"/>
      <c r="D13" s="102">
        <v>20.8</v>
      </c>
      <c r="E13" s="238"/>
      <c r="F13" s="102">
        <v>29.11</v>
      </c>
      <c r="G13" s="102"/>
      <c r="H13" s="238"/>
      <c r="I13" s="102">
        <v>7.97</v>
      </c>
      <c r="J13" s="82" t="s">
        <v>92</v>
      </c>
    </row>
    <row r="14" spans="1:29" ht="35.1" customHeight="1" x14ac:dyDescent="0.25">
      <c r="A14" s="65" t="s">
        <v>41</v>
      </c>
      <c r="B14" s="102">
        <v>41.07</v>
      </c>
      <c r="C14" s="238"/>
      <c r="D14" s="102">
        <v>22.72</v>
      </c>
      <c r="E14" s="238"/>
      <c r="F14" s="102">
        <v>29.81</v>
      </c>
      <c r="G14" s="102"/>
      <c r="H14" s="238"/>
      <c r="I14" s="102">
        <v>6.29</v>
      </c>
      <c r="J14" s="82" t="s">
        <v>93</v>
      </c>
      <c r="AA14" s="98"/>
      <c r="AB14" s="98"/>
      <c r="AC14" s="98"/>
    </row>
    <row r="15" spans="1:29" ht="35.1" customHeight="1" x14ac:dyDescent="0.25">
      <c r="A15" s="65" t="s">
        <v>42</v>
      </c>
      <c r="B15" s="102">
        <v>44.76</v>
      </c>
      <c r="C15" s="238"/>
      <c r="D15" s="102">
        <v>26.72</v>
      </c>
      <c r="E15" s="238"/>
      <c r="F15" s="102">
        <v>32.74</v>
      </c>
      <c r="G15" s="102"/>
      <c r="H15" s="238"/>
      <c r="I15" s="102">
        <v>7.52</v>
      </c>
      <c r="J15" s="82" t="s">
        <v>94</v>
      </c>
    </row>
    <row r="16" spans="1:29" ht="35.1" customHeight="1" x14ac:dyDescent="0.25">
      <c r="A16" s="65" t="s">
        <v>43</v>
      </c>
      <c r="B16" s="102">
        <v>44.72</v>
      </c>
      <c r="C16" s="238"/>
      <c r="D16" s="102">
        <v>25.5</v>
      </c>
      <c r="E16" s="238"/>
      <c r="F16" s="102">
        <v>36.520000000000003</v>
      </c>
      <c r="G16" s="102"/>
      <c r="H16" s="238"/>
      <c r="I16" s="102">
        <v>7.79</v>
      </c>
      <c r="J16" s="82" t="s">
        <v>95</v>
      </c>
    </row>
    <row r="17" spans="1:32" ht="35.1" customHeight="1" x14ac:dyDescent="0.25">
      <c r="A17" s="65" t="s">
        <v>44</v>
      </c>
      <c r="B17" s="102">
        <v>38.729999999999997</v>
      </c>
      <c r="C17" s="238"/>
      <c r="D17" s="102">
        <v>21.08</v>
      </c>
      <c r="E17" s="238"/>
      <c r="F17" s="102">
        <v>46.41</v>
      </c>
      <c r="G17" s="102"/>
      <c r="H17" s="238"/>
      <c r="I17" s="102">
        <v>11.73</v>
      </c>
      <c r="J17" s="82" t="s">
        <v>96</v>
      </c>
    </row>
    <row r="18" spans="1:32" ht="35.1" customHeight="1" x14ac:dyDescent="0.25">
      <c r="A18" s="66" t="s">
        <v>64</v>
      </c>
      <c r="B18" s="102">
        <v>31.43</v>
      </c>
      <c r="C18" s="238"/>
      <c r="D18" s="102">
        <v>15.42</v>
      </c>
      <c r="E18" s="238"/>
      <c r="F18" s="102">
        <v>40.9</v>
      </c>
      <c r="G18" s="102"/>
      <c r="H18" s="238"/>
      <c r="I18" s="102">
        <v>11</v>
      </c>
      <c r="J18" s="83" t="s">
        <v>99</v>
      </c>
      <c r="R18" s="96"/>
      <c r="S18" s="96"/>
      <c r="T18" s="96"/>
      <c r="U18" s="96"/>
      <c r="V18" s="96"/>
      <c r="W18" s="96"/>
      <c r="X18" s="96"/>
      <c r="Y18" s="96"/>
      <c r="Z18" s="96"/>
    </row>
    <row r="19" spans="1:32" ht="35.1" customHeight="1" x14ac:dyDescent="0.25">
      <c r="A19" s="66" t="s">
        <v>45</v>
      </c>
      <c r="B19" s="102">
        <v>23.07</v>
      </c>
      <c r="C19" s="238"/>
      <c r="D19" s="102">
        <v>8.8800000000000008</v>
      </c>
      <c r="E19" s="238"/>
      <c r="F19" s="102">
        <v>31.69</v>
      </c>
      <c r="G19" s="102"/>
      <c r="H19" s="238"/>
      <c r="I19" s="102">
        <v>9.66</v>
      </c>
      <c r="J19" s="83" t="s">
        <v>97</v>
      </c>
      <c r="Q19" s="100"/>
    </row>
    <row r="20" spans="1:32" ht="35.1" customHeight="1" thickBot="1" x14ac:dyDescent="0.3">
      <c r="A20" s="252" t="s">
        <v>65</v>
      </c>
      <c r="B20" s="243">
        <v>16.96</v>
      </c>
      <c r="C20" s="239"/>
      <c r="D20" s="243">
        <v>5.6</v>
      </c>
      <c r="E20" s="239"/>
      <c r="F20" s="243">
        <v>46.64</v>
      </c>
      <c r="G20" s="243"/>
      <c r="H20" s="239"/>
      <c r="I20" s="243">
        <v>23.31</v>
      </c>
      <c r="J20" s="101" t="s">
        <v>98</v>
      </c>
      <c r="O20" s="100"/>
      <c r="P20" s="100"/>
      <c r="Q20" s="96"/>
      <c r="AA20" s="100"/>
      <c r="AB20" s="100"/>
      <c r="AC20" s="100"/>
      <c r="AD20" s="100"/>
      <c r="AE20" s="100"/>
      <c r="AF20" s="100"/>
    </row>
    <row r="21" spans="1:32" ht="34.5" customHeight="1" thickTop="1" thickBot="1" x14ac:dyDescent="0.3">
      <c r="A21" s="295" t="s">
        <v>81</v>
      </c>
      <c r="B21" s="296">
        <f>SUM(B9:B20)/12</f>
        <v>30.355</v>
      </c>
      <c r="C21" s="297"/>
      <c r="D21" s="296">
        <f>SUM(D9:D20)/12</f>
        <v>15.134166666666664</v>
      </c>
      <c r="E21" s="297"/>
      <c r="F21" s="296">
        <f>SUM(F9:F20)/12</f>
        <v>49.356666666666676</v>
      </c>
      <c r="G21" s="297"/>
      <c r="H21" s="297"/>
      <c r="I21" s="296">
        <f>SUM(I9:I20)/12</f>
        <v>17.325833333333332</v>
      </c>
      <c r="J21" s="298" t="s">
        <v>100</v>
      </c>
      <c r="O21" s="96"/>
      <c r="P21" s="96"/>
      <c r="AA21" s="96"/>
      <c r="AB21" s="96"/>
      <c r="AC21" s="96"/>
      <c r="AD21" s="96"/>
      <c r="AE21" s="96"/>
      <c r="AF21" s="96"/>
    </row>
    <row r="22" spans="1:32" ht="4.5" customHeight="1" thickTop="1" x14ac:dyDescent="0.25">
      <c r="A22" s="337"/>
      <c r="B22" s="338"/>
      <c r="C22" s="339"/>
      <c r="D22" s="338"/>
      <c r="E22" s="339"/>
      <c r="F22" s="338"/>
      <c r="G22" s="339"/>
      <c r="H22" s="339"/>
      <c r="I22" s="338"/>
      <c r="J22" s="340"/>
      <c r="O22" s="96"/>
      <c r="P22" s="96"/>
      <c r="AA22" s="96"/>
      <c r="AB22" s="96"/>
      <c r="AC22" s="96"/>
      <c r="AD22" s="96"/>
      <c r="AE22" s="96"/>
      <c r="AF22" s="96"/>
    </row>
    <row r="23" spans="1:32" ht="18" customHeight="1" x14ac:dyDescent="0.25">
      <c r="A23" s="419" t="s">
        <v>411</v>
      </c>
      <c r="B23" s="419"/>
      <c r="C23" s="419"/>
      <c r="D23" s="419"/>
      <c r="E23" s="49"/>
      <c r="F23" s="398" t="s">
        <v>354</v>
      </c>
      <c r="G23" s="398"/>
      <c r="H23" s="398"/>
      <c r="I23" s="398"/>
      <c r="J23" s="398"/>
    </row>
    <row r="24" spans="1:32" ht="33.75" customHeight="1" x14ac:dyDescent="0.25">
      <c r="A24" s="418" t="s">
        <v>364</v>
      </c>
      <c r="B24" s="418"/>
      <c r="C24" s="418"/>
      <c r="D24" s="418"/>
      <c r="E24" s="119"/>
      <c r="F24" s="412" t="s">
        <v>338</v>
      </c>
      <c r="G24" s="412"/>
      <c r="H24" s="412"/>
      <c r="I24" s="412"/>
      <c r="J24" s="412"/>
    </row>
    <row r="25" spans="1:32" ht="18" customHeight="1" x14ac:dyDescent="0.25">
      <c r="A25" s="118"/>
      <c r="B25" s="119"/>
      <c r="C25" s="119"/>
      <c r="D25" s="119"/>
      <c r="E25" s="119"/>
      <c r="F25" s="85"/>
      <c r="G25" s="85"/>
      <c r="H25" s="85"/>
      <c r="I25" s="85"/>
      <c r="J25" s="85"/>
    </row>
    <row r="26" spans="1:32" ht="23.25" customHeight="1" x14ac:dyDescent="0.25">
      <c r="D26" s="413"/>
      <c r="E26" s="413"/>
      <c r="F26" s="413"/>
      <c r="G26" s="413"/>
      <c r="H26" s="413"/>
      <c r="I26" s="413"/>
      <c r="J26" s="413"/>
    </row>
    <row r="27" spans="1:32" ht="24" customHeight="1" x14ac:dyDescent="0.25">
      <c r="A27" s="119"/>
      <c r="B27" s="119"/>
      <c r="C27" s="119"/>
      <c r="D27" s="119"/>
      <c r="E27" s="119"/>
      <c r="F27" s="119"/>
      <c r="G27" s="119"/>
      <c r="H27" s="119"/>
      <c r="I27" s="119"/>
    </row>
    <row r="28" spans="1:32" ht="17.25" customHeight="1" x14ac:dyDescent="0.25">
      <c r="A28" s="119"/>
      <c r="B28" s="119"/>
      <c r="C28" s="119"/>
      <c r="D28" s="119"/>
      <c r="E28" s="119"/>
      <c r="F28" s="119"/>
      <c r="G28" s="119"/>
      <c r="H28" s="119"/>
      <c r="I28" s="119"/>
    </row>
    <row r="29" spans="1:32" ht="3.75" customHeight="1" x14ac:dyDescent="0.25">
      <c r="A29" s="119"/>
      <c r="B29" s="119"/>
      <c r="C29" s="119"/>
      <c r="D29" s="119"/>
      <c r="E29" s="119"/>
      <c r="F29" s="119"/>
      <c r="G29" s="119"/>
      <c r="H29" s="119"/>
      <c r="I29" s="119"/>
    </row>
    <row r="30" spans="1:32" ht="11.25" customHeight="1" x14ac:dyDescent="0.25">
      <c r="A30" s="240"/>
      <c r="B30" s="240"/>
      <c r="C30" s="240"/>
      <c r="D30" s="240"/>
      <c r="E30" s="240"/>
      <c r="F30" s="240"/>
      <c r="G30" s="240"/>
      <c r="H30" s="240"/>
      <c r="I30" s="240"/>
    </row>
    <row r="31" spans="1:32" ht="3.75" customHeight="1" x14ac:dyDescent="0.25">
      <c r="A31" s="240"/>
      <c r="B31" s="240"/>
      <c r="C31" s="240"/>
      <c r="D31" s="240"/>
      <c r="E31" s="240"/>
      <c r="F31" s="240"/>
      <c r="G31" s="240"/>
      <c r="H31" s="240"/>
      <c r="I31" s="240"/>
    </row>
    <row r="32" spans="1:32" ht="3.75" customHeight="1" x14ac:dyDescent="0.25">
      <c r="A32" s="240"/>
      <c r="B32" s="240"/>
      <c r="C32" s="240"/>
      <c r="D32" s="240"/>
      <c r="E32" s="240"/>
      <c r="F32" s="240"/>
      <c r="G32" s="240"/>
      <c r="H32" s="240"/>
      <c r="I32" s="240"/>
    </row>
    <row r="33" spans="1:10" ht="3.75" customHeight="1" x14ac:dyDescent="0.25">
      <c r="A33" s="240"/>
      <c r="B33" s="240"/>
      <c r="C33" s="240"/>
      <c r="D33" s="240"/>
      <c r="E33" s="240"/>
      <c r="F33" s="240"/>
      <c r="G33" s="240"/>
      <c r="H33" s="240"/>
      <c r="I33" s="240"/>
    </row>
    <row r="34" spans="1:10" ht="3.75" customHeight="1" x14ac:dyDescent="0.25">
      <c r="A34" s="240"/>
      <c r="B34" s="240"/>
      <c r="C34" s="240"/>
      <c r="D34" s="240"/>
      <c r="E34" s="240"/>
      <c r="F34" s="240"/>
      <c r="G34" s="240"/>
      <c r="H34" s="240"/>
      <c r="I34" s="240"/>
    </row>
    <row r="35" spans="1:10" ht="3.75" customHeight="1" x14ac:dyDescent="0.25">
      <c r="A35" s="240"/>
      <c r="B35" s="240"/>
      <c r="C35" s="240"/>
      <c r="D35" s="240"/>
      <c r="E35" s="240"/>
      <c r="F35" s="240"/>
      <c r="G35" s="240"/>
      <c r="H35" s="240"/>
      <c r="I35" s="240"/>
    </row>
    <row r="36" spans="1:10" ht="3.75" customHeight="1" x14ac:dyDescent="0.25">
      <c r="A36" s="240"/>
      <c r="B36" s="240"/>
      <c r="C36" s="240"/>
      <c r="D36" s="240"/>
      <c r="E36" s="240"/>
      <c r="F36" s="240"/>
      <c r="G36" s="240"/>
      <c r="H36" s="240"/>
      <c r="I36" s="240"/>
    </row>
    <row r="37" spans="1:10" ht="3.75" customHeight="1" x14ac:dyDescent="0.25">
      <c r="A37" s="240"/>
      <c r="B37" s="240"/>
      <c r="C37" s="240"/>
      <c r="D37" s="240"/>
      <c r="E37" s="240"/>
      <c r="F37" s="240"/>
      <c r="G37" s="240"/>
      <c r="H37" s="240"/>
      <c r="I37" s="240"/>
    </row>
    <row r="38" spans="1:10" ht="3.75" customHeight="1" x14ac:dyDescent="0.25">
      <c r="A38" s="240"/>
      <c r="B38" s="240"/>
      <c r="C38" s="240"/>
      <c r="D38" s="240"/>
      <c r="E38" s="240"/>
      <c r="F38" s="240"/>
      <c r="G38" s="240"/>
      <c r="H38" s="240"/>
      <c r="I38" s="240"/>
    </row>
    <row r="39" spans="1:10" ht="3.75" customHeight="1" x14ac:dyDescent="0.25">
      <c r="A39" s="240"/>
      <c r="B39" s="240"/>
      <c r="C39" s="240"/>
      <c r="D39" s="240"/>
      <c r="E39" s="240"/>
      <c r="F39" s="240"/>
      <c r="G39" s="240"/>
      <c r="H39" s="240"/>
      <c r="I39" s="240"/>
    </row>
    <row r="40" spans="1:10" ht="3.75" customHeight="1" x14ac:dyDescent="0.25">
      <c r="A40" s="240"/>
      <c r="B40" s="240"/>
      <c r="C40" s="240"/>
      <c r="D40" s="240"/>
      <c r="E40" s="240"/>
      <c r="F40" s="240"/>
      <c r="G40" s="240"/>
      <c r="H40" s="240"/>
      <c r="I40" s="240"/>
    </row>
    <row r="41" spans="1:10" ht="3.75" customHeight="1" x14ac:dyDescent="0.25">
      <c r="A41" s="240"/>
      <c r="B41" s="240"/>
      <c r="C41" s="240"/>
      <c r="D41" s="240"/>
      <c r="E41" s="240"/>
      <c r="F41" s="240"/>
      <c r="G41" s="240"/>
      <c r="H41" s="240"/>
      <c r="I41" s="240"/>
    </row>
    <row r="42" spans="1:10" ht="3.75" customHeight="1" x14ac:dyDescent="0.25">
      <c r="A42" s="240"/>
      <c r="B42" s="240"/>
      <c r="C42" s="240"/>
      <c r="D42" s="240"/>
      <c r="E42" s="240"/>
      <c r="F42" s="240"/>
      <c r="G42" s="240"/>
      <c r="H42" s="240"/>
      <c r="I42" s="240"/>
    </row>
    <row r="43" spans="1:10" ht="3.75" customHeight="1" x14ac:dyDescent="0.25">
      <c r="A43" s="240"/>
      <c r="B43" s="240"/>
      <c r="C43" s="240"/>
      <c r="D43" s="240"/>
      <c r="E43" s="240"/>
      <c r="F43" s="240"/>
      <c r="G43" s="240"/>
      <c r="H43" s="240"/>
      <c r="I43" s="240"/>
    </row>
    <row r="44" spans="1:10" ht="3.75" customHeight="1" x14ac:dyDescent="0.25">
      <c r="A44" s="240"/>
      <c r="B44" s="240"/>
      <c r="C44" s="240"/>
      <c r="D44" s="240"/>
      <c r="E44" s="240"/>
      <c r="F44" s="240"/>
      <c r="G44" s="240"/>
      <c r="H44" s="240"/>
      <c r="I44" s="240"/>
    </row>
    <row r="45" spans="1:10" ht="3.75" customHeight="1" x14ac:dyDescent="0.25">
      <c r="A45" s="240"/>
      <c r="B45" s="240"/>
      <c r="C45" s="240"/>
      <c r="D45" s="240"/>
      <c r="E45" s="240"/>
      <c r="F45" s="240"/>
      <c r="G45" s="240"/>
      <c r="H45" s="240"/>
      <c r="I45" s="240"/>
    </row>
    <row r="46" spans="1:10" ht="7.5" customHeight="1" x14ac:dyDescent="0.25">
      <c r="A46" s="119"/>
      <c r="B46" s="119"/>
      <c r="C46" s="119"/>
      <c r="D46" s="119"/>
      <c r="E46" s="119"/>
      <c r="F46" s="119"/>
      <c r="G46" s="119"/>
      <c r="H46" s="119"/>
      <c r="I46" s="119"/>
    </row>
    <row r="47" spans="1:10" ht="33" customHeight="1" x14ac:dyDescent="0.25">
      <c r="A47" s="414" t="s">
        <v>163</v>
      </c>
      <c r="B47" s="414"/>
      <c r="C47" s="414"/>
      <c r="D47" s="414"/>
      <c r="E47" s="50"/>
      <c r="F47" s="410" t="s">
        <v>398</v>
      </c>
      <c r="G47" s="410"/>
      <c r="H47" s="410"/>
      <c r="I47" s="410"/>
      <c r="J47" s="410"/>
    </row>
  </sheetData>
  <mergeCells count="19">
    <mergeCell ref="D26:J26"/>
    <mergeCell ref="F47:J47"/>
    <mergeCell ref="F7:F8"/>
    <mergeCell ref="I7:I8"/>
    <mergeCell ref="A24:D24"/>
    <mergeCell ref="F24:J24"/>
    <mergeCell ref="A47:D47"/>
    <mergeCell ref="A23:D23"/>
    <mergeCell ref="F23:J23"/>
    <mergeCell ref="A1:J1"/>
    <mergeCell ref="A2:J2"/>
    <mergeCell ref="A4:A8"/>
    <mergeCell ref="B4:D4"/>
    <mergeCell ref="F4:I4"/>
    <mergeCell ref="J4:J8"/>
    <mergeCell ref="B5:D5"/>
    <mergeCell ref="F5:I5"/>
    <mergeCell ref="B7:B8"/>
    <mergeCell ref="D7:D8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89"/>
  <sheetViews>
    <sheetView rightToLeft="1" view="pageBreakPreview" zoomScaleSheetLayoutView="100" workbookViewId="0">
      <selection activeCell="N17" sqref="N17"/>
    </sheetView>
  </sheetViews>
  <sheetFormatPr defaultColWidth="8.875" defaultRowHeight="15.75" x14ac:dyDescent="0.65"/>
  <cols>
    <col min="1" max="1" width="25.75" style="32" customWidth="1"/>
    <col min="2" max="2" width="15.875" style="25" customWidth="1"/>
    <col min="3" max="3" width="0.5" style="25" customWidth="1"/>
    <col min="4" max="4" width="15" style="25" customWidth="1"/>
    <col min="5" max="5" width="19.25" style="25" customWidth="1"/>
    <col min="6" max="16384" width="8.875" style="25"/>
  </cols>
  <sheetData>
    <row r="1" spans="1:9" ht="23.25" customHeight="1" x14ac:dyDescent="0.65">
      <c r="A1" s="399" t="s">
        <v>0</v>
      </c>
      <c r="B1" s="399"/>
      <c r="C1" s="399"/>
      <c r="D1" s="399"/>
      <c r="E1" s="399"/>
    </row>
    <row r="2" spans="1:9" ht="26.25" customHeight="1" x14ac:dyDescent="0.65">
      <c r="A2" s="504" t="s">
        <v>128</v>
      </c>
      <c r="B2" s="504"/>
      <c r="C2" s="504"/>
      <c r="D2" s="504"/>
      <c r="E2" s="504"/>
    </row>
    <row r="3" spans="1:9" ht="24" customHeight="1" thickBot="1" x14ac:dyDescent="0.7">
      <c r="A3" s="44" t="s">
        <v>331</v>
      </c>
      <c r="B3" s="69"/>
      <c r="C3" s="69"/>
      <c r="D3" s="69"/>
      <c r="E3" s="79" t="s">
        <v>323</v>
      </c>
    </row>
    <row r="4" spans="1:9" ht="38.25" customHeight="1" thickTop="1" x14ac:dyDescent="0.65">
      <c r="A4" s="502" t="s">
        <v>1</v>
      </c>
      <c r="B4" s="273" t="s">
        <v>47</v>
      </c>
      <c r="C4" s="280"/>
      <c r="D4" s="273" t="s">
        <v>62</v>
      </c>
      <c r="E4" s="500" t="s">
        <v>159</v>
      </c>
    </row>
    <row r="5" spans="1:9" ht="38.25" customHeight="1" x14ac:dyDescent="0.65">
      <c r="A5" s="503"/>
      <c r="B5" s="351" t="s">
        <v>129</v>
      </c>
      <c r="C5" s="352"/>
      <c r="D5" s="351" t="s">
        <v>286</v>
      </c>
      <c r="E5" s="501"/>
    </row>
    <row r="6" spans="1:9" ht="35.1" customHeight="1" x14ac:dyDescent="0.65">
      <c r="A6" s="70" t="s">
        <v>2</v>
      </c>
      <c r="B6" s="5">
        <v>600</v>
      </c>
      <c r="C6" s="5"/>
      <c r="D6" s="5">
        <v>17.3</v>
      </c>
      <c r="E6" s="92" t="s">
        <v>130</v>
      </c>
      <c r="H6" s="23"/>
      <c r="I6" s="23"/>
    </row>
    <row r="7" spans="1:9" ht="35.1" customHeight="1" x14ac:dyDescent="0.65">
      <c r="A7" s="71" t="s">
        <v>3</v>
      </c>
      <c r="B7" s="3">
        <v>178</v>
      </c>
      <c r="C7" s="3"/>
      <c r="D7" s="3">
        <v>5.0999999999999996</v>
      </c>
      <c r="E7" s="83" t="s">
        <v>131</v>
      </c>
    </row>
    <row r="8" spans="1:9" ht="35.1" customHeight="1" x14ac:dyDescent="0.65">
      <c r="A8" s="71" t="s">
        <v>4</v>
      </c>
      <c r="B8" s="3">
        <v>812</v>
      </c>
      <c r="C8" s="3"/>
      <c r="D8" s="8">
        <v>23.5</v>
      </c>
      <c r="E8" s="83" t="s">
        <v>132</v>
      </c>
    </row>
    <row r="9" spans="1:9" ht="35.1" customHeight="1" x14ac:dyDescent="0.65">
      <c r="A9" s="71" t="s">
        <v>5</v>
      </c>
      <c r="B9" s="3">
        <v>195</v>
      </c>
      <c r="C9" s="3"/>
      <c r="D9" s="8">
        <v>5.6</v>
      </c>
      <c r="E9" s="83" t="s">
        <v>133</v>
      </c>
    </row>
    <row r="10" spans="1:9" ht="35.1" customHeight="1" x14ac:dyDescent="0.65">
      <c r="A10" s="71" t="s">
        <v>6</v>
      </c>
      <c r="B10" s="3">
        <v>377</v>
      </c>
      <c r="C10" s="3"/>
      <c r="D10" s="3">
        <v>10.9</v>
      </c>
      <c r="E10" s="83" t="s">
        <v>134</v>
      </c>
    </row>
    <row r="11" spans="1:9" ht="35.1" customHeight="1" thickBot="1" x14ac:dyDescent="0.7">
      <c r="A11" s="72" t="s">
        <v>7</v>
      </c>
      <c r="B11" s="39">
        <v>1300</v>
      </c>
      <c r="C11" s="39"/>
      <c r="D11" s="6">
        <v>37.6</v>
      </c>
      <c r="E11" s="86" t="s">
        <v>135</v>
      </c>
    </row>
    <row r="12" spans="1:9" ht="35.1" customHeight="1" thickTop="1" thickBot="1" x14ac:dyDescent="0.7">
      <c r="A12" s="318" t="s">
        <v>63</v>
      </c>
      <c r="B12" s="389">
        <v>3462</v>
      </c>
      <c r="C12" s="319"/>
      <c r="D12" s="319">
        <v>100</v>
      </c>
      <c r="E12" s="320" t="s">
        <v>124</v>
      </c>
    </row>
    <row r="13" spans="1:9" ht="14.25" customHeight="1" thickTop="1" x14ac:dyDescent="0.65">
      <c r="A13" s="27"/>
      <c r="B13" s="1"/>
      <c r="C13" s="1"/>
      <c r="D13" s="1"/>
    </row>
    <row r="14" spans="1:9" ht="14.25" customHeight="1" x14ac:dyDescent="0.65">
      <c r="A14" s="27"/>
      <c r="B14" s="1"/>
      <c r="C14" s="1"/>
      <c r="D14" s="1"/>
    </row>
    <row r="15" spans="1:9" ht="11.25" customHeight="1" x14ac:dyDescent="0.65">
      <c r="A15" s="27"/>
      <c r="B15" s="1"/>
      <c r="C15" s="1"/>
      <c r="D15" s="27"/>
    </row>
    <row r="16" spans="1:9" ht="23.25" customHeight="1" x14ac:dyDescent="0.65">
      <c r="A16" s="399" t="s">
        <v>8</v>
      </c>
      <c r="B16" s="399"/>
      <c r="C16" s="399"/>
      <c r="D16" s="399"/>
      <c r="E16" s="399"/>
    </row>
    <row r="17" spans="1:11" ht="30" customHeight="1" x14ac:dyDescent="0.65">
      <c r="A17" s="504" t="s">
        <v>136</v>
      </c>
      <c r="B17" s="504"/>
      <c r="C17" s="504"/>
      <c r="D17" s="504"/>
      <c r="E17" s="504"/>
    </row>
    <row r="18" spans="1:11" ht="27" customHeight="1" thickBot="1" x14ac:dyDescent="0.3">
      <c r="A18" s="44" t="s">
        <v>324</v>
      </c>
      <c r="B18" s="69"/>
      <c r="C18" s="69"/>
      <c r="D18" s="69"/>
      <c r="E18" s="79" t="s">
        <v>325</v>
      </c>
      <c r="J18" s="28"/>
      <c r="K18" s="28"/>
    </row>
    <row r="19" spans="1:11" ht="39" customHeight="1" thickTop="1" x14ac:dyDescent="0.65">
      <c r="A19" s="502" t="s">
        <v>9</v>
      </c>
      <c r="B19" s="273" t="s">
        <v>48</v>
      </c>
      <c r="C19" s="280"/>
      <c r="D19" s="273" t="s">
        <v>62</v>
      </c>
      <c r="E19" s="500" t="s">
        <v>137</v>
      </c>
    </row>
    <row r="20" spans="1:11" ht="36" customHeight="1" x14ac:dyDescent="0.65">
      <c r="A20" s="503"/>
      <c r="B20" s="351" t="s">
        <v>138</v>
      </c>
      <c r="C20" s="352"/>
      <c r="D20" s="351" t="s">
        <v>286</v>
      </c>
      <c r="E20" s="501"/>
    </row>
    <row r="21" spans="1:11" ht="37.5" customHeight="1" x14ac:dyDescent="0.65">
      <c r="A21" s="70" t="s">
        <v>75</v>
      </c>
      <c r="B21" s="13">
        <v>132500</v>
      </c>
      <c r="C21" s="13"/>
      <c r="D21" s="5">
        <v>30.5</v>
      </c>
      <c r="E21" s="92" t="s">
        <v>139</v>
      </c>
    </row>
    <row r="22" spans="1:11" ht="35.1" customHeight="1" x14ac:dyDescent="0.65">
      <c r="A22" s="71" t="s">
        <v>10</v>
      </c>
      <c r="B22" s="11">
        <v>42000</v>
      </c>
      <c r="C22" s="11"/>
      <c r="D22" s="3">
        <v>9.6999999999999993</v>
      </c>
      <c r="E22" s="83" t="s">
        <v>140</v>
      </c>
    </row>
    <row r="23" spans="1:11" ht="35.1" customHeight="1" x14ac:dyDescent="0.65">
      <c r="A23" s="71" t="s">
        <v>11</v>
      </c>
      <c r="B23" s="11">
        <v>92000</v>
      </c>
      <c r="C23" s="11"/>
      <c r="D23" s="3">
        <v>21.1</v>
      </c>
      <c r="E23" s="83" t="s">
        <v>141</v>
      </c>
    </row>
    <row r="24" spans="1:11" ht="35.1" customHeight="1" thickBot="1" x14ac:dyDescent="0.7">
      <c r="A24" s="72" t="s">
        <v>12</v>
      </c>
      <c r="B24" s="12">
        <v>168552</v>
      </c>
      <c r="C24" s="12"/>
      <c r="D24" s="6">
        <v>38.700000000000003</v>
      </c>
      <c r="E24" s="86" t="s">
        <v>142</v>
      </c>
    </row>
    <row r="25" spans="1:11" ht="35.1" customHeight="1" thickTop="1" thickBot="1" x14ac:dyDescent="0.7">
      <c r="A25" s="321" t="s">
        <v>63</v>
      </c>
      <c r="B25" s="322">
        <v>435052</v>
      </c>
      <c r="C25" s="322"/>
      <c r="D25" s="319">
        <f>SUM(D21:D24)</f>
        <v>100</v>
      </c>
      <c r="E25" s="323" t="s">
        <v>124</v>
      </c>
    </row>
    <row r="26" spans="1:11" ht="8.25" customHeight="1" thickTop="1" x14ac:dyDescent="0.65">
      <c r="A26" s="27"/>
      <c r="B26" s="1"/>
      <c r="C26" s="1"/>
      <c r="D26" s="272"/>
    </row>
    <row r="27" spans="1:11" ht="27" customHeight="1" x14ac:dyDescent="0.65">
      <c r="A27" s="257" t="s">
        <v>436</v>
      </c>
      <c r="B27" s="505" t="s">
        <v>287</v>
      </c>
      <c r="C27" s="505"/>
      <c r="D27" s="505"/>
      <c r="E27" s="505"/>
    </row>
    <row r="28" spans="1:11" ht="19.5" customHeight="1" x14ac:dyDescent="0.65">
      <c r="A28" s="290"/>
      <c r="B28" s="505"/>
      <c r="C28" s="505"/>
      <c r="D28" s="505"/>
      <c r="E28" s="505"/>
    </row>
    <row r="29" spans="1:11" ht="9" customHeight="1" x14ac:dyDescent="0.65">
      <c r="A29" s="29"/>
      <c r="B29" s="29"/>
      <c r="C29" s="29"/>
      <c r="D29" s="29"/>
    </row>
    <row r="30" spans="1:11" ht="9" customHeight="1" x14ac:dyDescent="0.65">
      <c r="A30" s="29"/>
      <c r="B30" s="29"/>
      <c r="C30" s="29"/>
      <c r="D30" s="29"/>
    </row>
    <row r="31" spans="1:11" ht="9" customHeight="1" x14ac:dyDescent="0.65">
      <c r="A31" s="29"/>
      <c r="B31" s="29"/>
      <c r="C31" s="29"/>
      <c r="D31" s="29"/>
    </row>
    <row r="32" spans="1:11" ht="9" customHeight="1" x14ac:dyDescent="0.65">
      <c r="A32" s="29"/>
      <c r="B32" s="29"/>
      <c r="C32" s="29"/>
      <c r="D32" s="29"/>
    </row>
    <row r="33" spans="1:16" ht="24" customHeight="1" x14ac:dyDescent="0.65">
      <c r="A33" s="30"/>
      <c r="B33" s="31"/>
      <c r="C33" s="31"/>
      <c r="D33" s="31"/>
    </row>
    <row r="34" spans="1:16" ht="23.25" customHeight="1" x14ac:dyDescent="0.65">
      <c r="A34" s="506" t="s">
        <v>408</v>
      </c>
      <c r="B34" s="506"/>
      <c r="C34" s="281"/>
      <c r="D34" s="499" t="s">
        <v>285</v>
      </c>
      <c r="E34" s="499"/>
    </row>
    <row r="35" spans="1:16" ht="20.100000000000001" customHeight="1" x14ac:dyDescent="0.65"/>
    <row r="36" spans="1:16" ht="20.100000000000001" customHeight="1" x14ac:dyDescent="0.65">
      <c r="A36" s="17"/>
      <c r="B36" s="17"/>
      <c r="C36" s="17"/>
    </row>
    <row r="37" spans="1:16" ht="20.100000000000001" customHeight="1" x14ac:dyDescent="0.65">
      <c r="P37" s="25" t="s">
        <v>83</v>
      </c>
    </row>
    <row r="38" spans="1:16" ht="20.100000000000001" customHeight="1" x14ac:dyDescent="0.65"/>
    <row r="39" spans="1:16" ht="20.100000000000001" customHeight="1" x14ac:dyDescent="0.65"/>
    <row r="40" spans="1:16" ht="20.100000000000001" customHeight="1" x14ac:dyDescent="0.65"/>
    <row r="41" spans="1:16" ht="20.100000000000001" customHeight="1" x14ac:dyDescent="0.65">
      <c r="D41" s="26"/>
    </row>
    <row r="42" spans="1:16" ht="20.100000000000001" customHeight="1" x14ac:dyDescent="0.65"/>
    <row r="43" spans="1:16" ht="20.100000000000001" customHeight="1" x14ac:dyDescent="0.65"/>
    <row r="44" spans="1:16" ht="20.100000000000001" customHeight="1" x14ac:dyDescent="0.65"/>
    <row r="45" spans="1:16" ht="20.100000000000001" customHeight="1" x14ac:dyDescent="0.65"/>
    <row r="46" spans="1:16" ht="20.100000000000001" customHeight="1" x14ac:dyDescent="0.65"/>
    <row r="47" spans="1:16" ht="20.100000000000001" customHeight="1" x14ac:dyDescent="0.65"/>
    <row r="48" spans="1:16" ht="20.100000000000001" customHeight="1" x14ac:dyDescent="0.65"/>
    <row r="49" ht="20.100000000000001" customHeight="1" x14ac:dyDescent="0.65"/>
    <row r="50" ht="20.100000000000001" customHeight="1" x14ac:dyDescent="0.65"/>
    <row r="51" ht="20.100000000000001" customHeight="1" x14ac:dyDescent="0.65"/>
    <row r="52" ht="20.100000000000001" customHeight="1" x14ac:dyDescent="0.65"/>
    <row r="53" ht="20.100000000000001" customHeight="1" x14ac:dyDescent="0.65"/>
    <row r="54" ht="20.100000000000001" customHeight="1" x14ac:dyDescent="0.65"/>
    <row r="55" ht="20.100000000000001" customHeight="1" x14ac:dyDescent="0.65"/>
    <row r="56" ht="20.100000000000001" customHeight="1" x14ac:dyDescent="0.65"/>
    <row r="57" ht="20.100000000000001" customHeight="1" x14ac:dyDescent="0.65"/>
    <row r="58" ht="20.100000000000001" customHeight="1" x14ac:dyDescent="0.65"/>
    <row r="59" ht="20.100000000000001" customHeight="1" x14ac:dyDescent="0.65"/>
    <row r="60" ht="20.100000000000001" customHeight="1" x14ac:dyDescent="0.65"/>
    <row r="61" ht="20.100000000000001" customHeight="1" x14ac:dyDescent="0.65"/>
    <row r="62" ht="20.100000000000001" customHeight="1" x14ac:dyDescent="0.65"/>
    <row r="63" ht="20.100000000000001" customHeight="1" x14ac:dyDescent="0.65"/>
    <row r="64" ht="20.100000000000001" customHeight="1" x14ac:dyDescent="0.65"/>
    <row r="65" spans="1:4" ht="20.100000000000001" customHeight="1" x14ac:dyDescent="0.65"/>
    <row r="66" spans="1:4" ht="20.100000000000001" customHeight="1" x14ac:dyDescent="0.65"/>
    <row r="67" spans="1:4" ht="20.100000000000001" customHeight="1" x14ac:dyDescent="0.65"/>
    <row r="68" spans="1:4" ht="20.100000000000001" customHeight="1" x14ac:dyDescent="0.65"/>
    <row r="69" spans="1:4" ht="20.100000000000001" customHeight="1" x14ac:dyDescent="0.65">
      <c r="A69" s="33"/>
      <c r="B69" s="26"/>
      <c r="C69" s="26"/>
      <c r="D69" s="26"/>
    </row>
    <row r="70" spans="1:4" ht="20.100000000000001" customHeight="1" x14ac:dyDescent="0.65">
      <c r="A70" s="33"/>
      <c r="B70" s="26"/>
      <c r="C70" s="26"/>
      <c r="D70" s="26"/>
    </row>
    <row r="71" spans="1:4" ht="20.100000000000001" customHeight="1" x14ac:dyDescent="0.65">
      <c r="A71" s="33"/>
      <c r="B71" s="26"/>
      <c r="C71" s="26"/>
      <c r="D71" s="26"/>
    </row>
    <row r="72" spans="1:4" ht="20.100000000000001" customHeight="1" x14ac:dyDescent="0.65"/>
    <row r="73" spans="1:4" ht="20.100000000000001" customHeight="1" x14ac:dyDescent="0.65"/>
    <row r="74" spans="1:4" ht="20.100000000000001" customHeight="1" x14ac:dyDescent="0.65"/>
    <row r="75" spans="1:4" ht="20.100000000000001" customHeight="1" x14ac:dyDescent="0.65"/>
    <row r="76" spans="1:4" ht="20.100000000000001" customHeight="1" x14ac:dyDescent="0.65"/>
    <row r="77" spans="1:4" ht="20.100000000000001" customHeight="1" x14ac:dyDescent="0.65"/>
    <row r="78" spans="1:4" ht="20.100000000000001" customHeight="1" x14ac:dyDescent="0.65"/>
    <row r="79" spans="1:4" ht="20.100000000000001" customHeight="1" x14ac:dyDescent="0.65"/>
    <row r="80" spans="1:4" ht="20.100000000000001" customHeight="1" x14ac:dyDescent="0.65"/>
    <row r="81" ht="20.100000000000001" customHeight="1" x14ac:dyDescent="0.65"/>
    <row r="82" ht="20.100000000000001" customHeight="1" x14ac:dyDescent="0.65"/>
    <row r="83" ht="20.100000000000001" customHeight="1" x14ac:dyDescent="0.65"/>
    <row r="84" ht="20.100000000000001" customHeight="1" x14ac:dyDescent="0.65"/>
    <row r="85" ht="20.100000000000001" customHeight="1" x14ac:dyDescent="0.65"/>
    <row r="86" ht="20.100000000000001" customHeight="1" x14ac:dyDescent="0.65"/>
    <row r="87" ht="20.100000000000001" customHeight="1" x14ac:dyDescent="0.65"/>
    <row r="88" ht="20.100000000000001" customHeight="1" x14ac:dyDescent="0.65"/>
    <row r="89" ht="20.100000000000001" customHeight="1" x14ac:dyDescent="0.65"/>
  </sheetData>
  <mergeCells count="12">
    <mergeCell ref="D34:E34"/>
    <mergeCell ref="E4:E5"/>
    <mergeCell ref="A1:E1"/>
    <mergeCell ref="A16:E16"/>
    <mergeCell ref="A4:A5"/>
    <mergeCell ref="A2:E2"/>
    <mergeCell ref="A17:E17"/>
    <mergeCell ref="E19:E20"/>
    <mergeCell ref="B27:E27"/>
    <mergeCell ref="A34:B34"/>
    <mergeCell ref="A19:A20"/>
    <mergeCell ref="B28:E28"/>
  </mergeCells>
  <printOptions horizontalCentered="1"/>
  <pageMargins left="0.74803149606299202" right="0.74803149606299202" top="0.59055118110236204" bottom="0" header="0" footer="0"/>
  <pageSetup paperSize="9" scale="8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84"/>
  <sheetViews>
    <sheetView rightToLeft="1" view="pageBreakPreview" topLeftCell="A15" zoomScale="115" zoomScaleSheetLayoutView="115" workbookViewId="0">
      <selection activeCell="N28" sqref="N28"/>
    </sheetView>
  </sheetViews>
  <sheetFormatPr defaultColWidth="8.875" defaultRowHeight="15.75" x14ac:dyDescent="0.65"/>
  <cols>
    <col min="1" max="1" width="31.5" style="25" customWidth="1"/>
    <col min="2" max="2" width="4" style="25" customWidth="1"/>
    <col min="3" max="3" width="0.5" style="25" customWidth="1"/>
    <col min="4" max="4" width="13.625" style="25" customWidth="1"/>
    <col min="5" max="5" width="0.625" style="25" customWidth="1"/>
    <col min="6" max="6" width="23.125" style="25" customWidth="1"/>
    <col min="7" max="16384" width="8.875" style="25"/>
  </cols>
  <sheetData>
    <row r="1" spans="1:12" ht="30" customHeight="1" x14ac:dyDescent="0.65">
      <c r="A1" s="399" t="s">
        <v>13</v>
      </c>
      <c r="B1" s="399"/>
      <c r="C1" s="399"/>
      <c r="D1" s="399"/>
      <c r="E1" s="399"/>
      <c r="F1" s="399"/>
    </row>
    <row r="2" spans="1:12" ht="26.25" customHeight="1" x14ac:dyDescent="0.65">
      <c r="A2" s="504" t="s">
        <v>143</v>
      </c>
      <c r="B2" s="504"/>
      <c r="C2" s="504"/>
      <c r="D2" s="504"/>
      <c r="E2" s="504"/>
      <c r="F2" s="504"/>
    </row>
    <row r="3" spans="1:12" ht="25.5" customHeight="1" thickBot="1" x14ac:dyDescent="0.7">
      <c r="A3" s="44" t="s">
        <v>332</v>
      </c>
      <c r="B3" s="69"/>
      <c r="C3" s="69"/>
      <c r="D3" s="69"/>
      <c r="E3" s="69"/>
      <c r="F3" s="79" t="s">
        <v>326</v>
      </c>
    </row>
    <row r="4" spans="1:12" ht="42" customHeight="1" thickTop="1" x14ac:dyDescent="0.65">
      <c r="A4" s="511" t="s">
        <v>67</v>
      </c>
      <c r="B4" s="511"/>
      <c r="C4" s="271"/>
      <c r="D4" s="273" t="s">
        <v>47</v>
      </c>
      <c r="E4" s="275"/>
      <c r="F4" s="405" t="s">
        <v>340</v>
      </c>
    </row>
    <row r="5" spans="1:12" ht="30.75" customHeight="1" thickBot="1" x14ac:dyDescent="0.7">
      <c r="A5" s="512"/>
      <c r="B5" s="512"/>
      <c r="C5" s="276"/>
      <c r="D5" s="353" t="s">
        <v>155</v>
      </c>
      <c r="E5" s="277"/>
      <c r="F5" s="497"/>
      <c r="G5" s="26"/>
    </row>
    <row r="6" spans="1:12" ht="35.1" customHeight="1" x14ac:dyDescent="0.65">
      <c r="A6" s="510" t="s">
        <v>68</v>
      </c>
      <c r="B6" s="510"/>
      <c r="C6" s="63"/>
      <c r="D6" s="274">
        <v>1290</v>
      </c>
      <c r="E6" s="274"/>
      <c r="F6" s="93" t="s">
        <v>160</v>
      </c>
      <c r="G6" s="93"/>
    </row>
    <row r="7" spans="1:12" ht="35.1" customHeight="1" x14ac:dyDescent="0.65">
      <c r="A7" s="507" t="s">
        <v>58</v>
      </c>
      <c r="B7" s="507"/>
      <c r="C7" s="62"/>
      <c r="D7" s="3">
        <v>230</v>
      </c>
      <c r="E7" s="3"/>
      <c r="F7" s="87" t="s">
        <v>144</v>
      </c>
      <c r="G7" s="87"/>
    </row>
    <row r="8" spans="1:12" ht="35.1" customHeight="1" x14ac:dyDescent="0.65">
      <c r="A8" s="509" t="s">
        <v>59</v>
      </c>
      <c r="B8" s="509"/>
      <c r="C8" s="61"/>
      <c r="D8" s="3">
        <v>250</v>
      </c>
      <c r="E8" s="6"/>
      <c r="F8" s="88" t="s">
        <v>145</v>
      </c>
      <c r="G8" s="88"/>
    </row>
    <row r="9" spans="1:12" ht="35.1" customHeight="1" x14ac:dyDescent="0.65">
      <c r="A9" s="507" t="s">
        <v>14</v>
      </c>
      <c r="B9" s="507"/>
      <c r="C9" s="62"/>
      <c r="D9" s="3">
        <v>150</v>
      </c>
      <c r="E9" s="3"/>
      <c r="F9" s="87" t="s">
        <v>146</v>
      </c>
      <c r="G9" s="87"/>
      <c r="K9" s="23"/>
      <c r="L9" s="23"/>
    </row>
    <row r="10" spans="1:12" ht="35.1" customHeight="1" x14ac:dyDescent="0.65">
      <c r="A10" s="507" t="s">
        <v>15</v>
      </c>
      <c r="B10" s="507"/>
      <c r="C10" s="61"/>
      <c r="D10" s="6">
        <v>300</v>
      </c>
      <c r="E10" s="6"/>
      <c r="F10" s="87" t="s">
        <v>114</v>
      </c>
      <c r="G10" s="87"/>
    </row>
    <row r="11" spans="1:12" ht="35.1" customHeight="1" x14ac:dyDescent="0.65">
      <c r="A11" s="509" t="s">
        <v>69</v>
      </c>
      <c r="B11" s="509"/>
      <c r="C11" s="61"/>
      <c r="D11" s="40">
        <v>1015</v>
      </c>
      <c r="E11" s="39"/>
      <c r="F11" s="88" t="s">
        <v>161</v>
      </c>
      <c r="G11" s="88"/>
    </row>
    <row r="12" spans="1:12" ht="35.1" customHeight="1" x14ac:dyDescent="0.65">
      <c r="A12" s="507" t="s">
        <v>52</v>
      </c>
      <c r="B12" s="507"/>
      <c r="C12" s="62"/>
      <c r="D12" s="3">
        <v>565</v>
      </c>
      <c r="E12" s="3"/>
      <c r="F12" s="87" t="s">
        <v>147</v>
      </c>
      <c r="G12" s="87"/>
    </row>
    <row r="13" spans="1:12" ht="35.1" customHeight="1" x14ac:dyDescent="0.65">
      <c r="A13" s="507" t="s">
        <v>51</v>
      </c>
      <c r="B13" s="507"/>
      <c r="C13" s="62"/>
      <c r="D13" s="3">
        <v>190</v>
      </c>
      <c r="E13" s="3"/>
      <c r="F13" s="87" t="s">
        <v>148</v>
      </c>
      <c r="G13" s="87"/>
    </row>
    <row r="14" spans="1:12" ht="35.1" customHeight="1" x14ac:dyDescent="0.65">
      <c r="A14" s="507" t="s">
        <v>53</v>
      </c>
      <c r="B14" s="507"/>
      <c r="C14" s="62"/>
      <c r="D14" s="3">
        <v>110</v>
      </c>
      <c r="E14" s="3"/>
      <c r="F14" s="87" t="s">
        <v>288</v>
      </c>
      <c r="G14" s="87"/>
    </row>
    <row r="15" spans="1:12" ht="35.1" customHeight="1" x14ac:dyDescent="0.65">
      <c r="A15" s="510" t="s">
        <v>55</v>
      </c>
      <c r="B15" s="510"/>
      <c r="C15" s="63"/>
      <c r="D15" s="3">
        <v>60</v>
      </c>
      <c r="E15" s="58"/>
      <c r="F15" s="93" t="s">
        <v>149</v>
      </c>
      <c r="G15" s="93"/>
    </row>
    <row r="16" spans="1:12" ht="35.1" customHeight="1" x14ac:dyDescent="0.65">
      <c r="A16" s="507" t="s">
        <v>54</v>
      </c>
      <c r="B16" s="507"/>
      <c r="C16" s="62"/>
      <c r="D16" s="3">
        <v>80</v>
      </c>
      <c r="E16" s="3"/>
      <c r="F16" s="87" t="s">
        <v>150</v>
      </c>
      <c r="G16" s="87"/>
    </row>
    <row r="17" spans="1:7" ht="35.1" customHeight="1" x14ac:dyDescent="0.65">
      <c r="A17" s="507" t="s">
        <v>56</v>
      </c>
      <c r="B17" s="507"/>
      <c r="C17" s="62"/>
      <c r="D17" s="3">
        <v>90</v>
      </c>
      <c r="E17" s="3"/>
      <c r="F17" s="87" t="s">
        <v>151</v>
      </c>
      <c r="G17" s="87"/>
    </row>
    <row r="18" spans="1:7" ht="35.1" customHeight="1" x14ac:dyDescent="0.65">
      <c r="A18" s="510" t="s">
        <v>57</v>
      </c>
      <c r="B18" s="510"/>
      <c r="C18" s="63"/>
      <c r="D18" s="3">
        <v>238</v>
      </c>
      <c r="E18" s="58"/>
      <c r="F18" s="93" t="s">
        <v>152</v>
      </c>
      <c r="G18" s="93"/>
    </row>
    <row r="19" spans="1:7" ht="35.1" customHeight="1" x14ac:dyDescent="0.65">
      <c r="A19" s="507" t="s">
        <v>17</v>
      </c>
      <c r="B19" s="507"/>
      <c r="C19" s="62"/>
      <c r="D19" s="3">
        <v>90</v>
      </c>
      <c r="E19" s="3"/>
      <c r="F19" s="87" t="s">
        <v>153</v>
      </c>
      <c r="G19" s="87"/>
    </row>
    <row r="20" spans="1:7" ht="35.1" customHeight="1" thickBot="1" x14ac:dyDescent="0.7">
      <c r="A20" s="508" t="s">
        <v>18</v>
      </c>
      <c r="B20" s="508"/>
      <c r="C20" s="64"/>
      <c r="D20" s="4">
        <v>150</v>
      </c>
      <c r="E20" s="4"/>
      <c r="F20" s="89" t="s">
        <v>154</v>
      </c>
      <c r="G20" s="88"/>
    </row>
    <row r="21" spans="1:7" ht="11.25" customHeight="1" thickTop="1" x14ac:dyDescent="0.65">
      <c r="A21" s="1"/>
      <c r="B21" s="1"/>
      <c r="C21" s="1"/>
      <c r="D21" s="1"/>
      <c r="E21" s="1"/>
      <c r="F21" s="26"/>
      <c r="G21" s="26"/>
    </row>
    <row r="22" spans="1:7" ht="24.75" customHeight="1" x14ac:dyDescent="0.65">
      <c r="A22" s="411" t="s">
        <v>437</v>
      </c>
      <c r="B22" s="411"/>
      <c r="C22" s="56"/>
      <c r="D22" s="412" t="s">
        <v>287</v>
      </c>
      <c r="E22" s="412"/>
      <c r="F22" s="412"/>
      <c r="G22" s="26"/>
    </row>
    <row r="23" spans="1:7" ht="16.5" customHeight="1" x14ac:dyDescent="0.65">
      <c r="A23" s="41"/>
      <c r="B23" s="41"/>
      <c r="C23" s="41"/>
      <c r="D23" s="31"/>
      <c r="E23" s="31"/>
      <c r="F23" s="26"/>
      <c r="G23" s="26"/>
    </row>
    <row r="24" spans="1:7" ht="16.5" customHeight="1" x14ac:dyDescent="0.65">
      <c r="A24" s="41"/>
      <c r="B24" s="41"/>
      <c r="C24" s="41"/>
      <c r="D24" s="31"/>
      <c r="E24" s="31"/>
      <c r="F24" s="26"/>
      <c r="G24" s="26"/>
    </row>
    <row r="25" spans="1:7" ht="16.5" customHeight="1" x14ac:dyDescent="0.65">
      <c r="A25" s="41"/>
      <c r="B25" s="41"/>
      <c r="C25" s="41"/>
      <c r="D25" s="31"/>
      <c r="E25" s="31"/>
      <c r="F25" s="26"/>
      <c r="G25" s="26"/>
    </row>
    <row r="26" spans="1:7" ht="16.5" customHeight="1" x14ac:dyDescent="0.65">
      <c r="A26" s="41"/>
      <c r="B26" s="41"/>
      <c r="C26" s="41"/>
      <c r="D26" s="31"/>
      <c r="E26" s="31"/>
      <c r="F26" s="26"/>
      <c r="G26" s="26"/>
    </row>
    <row r="27" spans="1:7" ht="16.5" customHeight="1" x14ac:dyDescent="0.65">
      <c r="A27" s="41"/>
      <c r="B27" s="41"/>
      <c r="C27" s="41"/>
      <c r="D27" s="31"/>
      <c r="E27" s="31"/>
      <c r="F27" s="26"/>
      <c r="G27" s="26"/>
    </row>
    <row r="28" spans="1:7" ht="16.5" customHeight="1" x14ac:dyDescent="0.65">
      <c r="A28" s="41"/>
      <c r="B28" s="41"/>
      <c r="C28" s="41"/>
      <c r="D28" s="31"/>
      <c r="E28" s="31"/>
      <c r="F28" s="26"/>
      <c r="G28" s="26"/>
    </row>
    <row r="29" spans="1:7" ht="16.5" customHeight="1" x14ac:dyDescent="0.65">
      <c r="A29" s="41"/>
      <c r="B29" s="41"/>
      <c r="C29" s="41"/>
      <c r="D29" s="31"/>
      <c r="E29" s="31"/>
      <c r="F29" s="26"/>
      <c r="G29" s="26"/>
    </row>
    <row r="30" spans="1:7" ht="16.5" customHeight="1" x14ac:dyDescent="0.65">
      <c r="A30" s="41"/>
      <c r="B30" s="41"/>
      <c r="C30" s="41"/>
      <c r="D30" s="31"/>
      <c r="E30" s="31"/>
      <c r="F30" s="26"/>
      <c r="G30" s="26"/>
    </row>
    <row r="31" spans="1:7" ht="28.5" customHeight="1" x14ac:dyDescent="0.65">
      <c r="A31" s="35"/>
      <c r="B31" s="35"/>
      <c r="C31" s="35"/>
      <c r="D31" s="36"/>
      <c r="E31" s="31"/>
      <c r="F31" s="26"/>
      <c r="G31" s="26"/>
    </row>
    <row r="32" spans="1:7" ht="26.25" customHeight="1" x14ac:dyDescent="0.65">
      <c r="A32" s="506" t="s">
        <v>163</v>
      </c>
      <c r="B32" s="506"/>
      <c r="C32" s="506"/>
      <c r="D32" s="499" t="s">
        <v>409</v>
      </c>
      <c r="E32" s="499"/>
      <c r="F32" s="499"/>
      <c r="G32" s="57"/>
    </row>
    <row r="33" ht="20.100000000000001" customHeight="1" x14ac:dyDescent="0.65"/>
    <row r="34" ht="20.100000000000001" customHeight="1" x14ac:dyDescent="0.65"/>
    <row r="35" ht="20.100000000000001" customHeight="1" x14ac:dyDescent="0.65"/>
    <row r="36" ht="20.100000000000001" customHeight="1" x14ac:dyDescent="0.65"/>
    <row r="37" ht="20.100000000000001" customHeight="1" x14ac:dyDescent="0.65"/>
    <row r="38" ht="20.100000000000001" customHeight="1" x14ac:dyDescent="0.65"/>
    <row r="39" ht="20.100000000000001" customHeight="1" x14ac:dyDescent="0.65"/>
    <row r="40" ht="20.100000000000001" customHeight="1" x14ac:dyDescent="0.65"/>
    <row r="41" ht="20.100000000000001" customHeight="1" x14ac:dyDescent="0.65"/>
    <row r="42" ht="20.100000000000001" customHeight="1" x14ac:dyDescent="0.65"/>
    <row r="43" ht="20.100000000000001" customHeight="1" x14ac:dyDescent="0.65"/>
    <row r="44" ht="20.100000000000001" customHeight="1" x14ac:dyDescent="0.65"/>
    <row r="45" ht="20.100000000000001" customHeight="1" x14ac:dyDescent="0.65"/>
    <row r="46" ht="20.100000000000001" customHeight="1" x14ac:dyDescent="0.65"/>
    <row r="47" ht="20.100000000000001" customHeight="1" x14ac:dyDescent="0.65"/>
    <row r="48" ht="20.100000000000001" customHeight="1" x14ac:dyDescent="0.65"/>
    <row r="49" spans="1:5" ht="20.100000000000001" customHeight="1" x14ac:dyDescent="0.65"/>
    <row r="50" spans="1:5" ht="20.100000000000001" customHeight="1" x14ac:dyDescent="0.65"/>
    <row r="51" spans="1:5" ht="20.100000000000001" customHeight="1" x14ac:dyDescent="0.65"/>
    <row r="52" spans="1:5" ht="20.100000000000001" customHeight="1" x14ac:dyDescent="0.65"/>
    <row r="53" spans="1:5" ht="20.100000000000001" customHeight="1" x14ac:dyDescent="0.65"/>
    <row r="54" spans="1:5" ht="20.100000000000001" customHeight="1" x14ac:dyDescent="0.65"/>
    <row r="55" spans="1:5" ht="20.100000000000001" customHeight="1" x14ac:dyDescent="0.65"/>
    <row r="56" spans="1:5" ht="20.100000000000001" customHeight="1" x14ac:dyDescent="0.65"/>
    <row r="57" spans="1:5" ht="20.100000000000001" customHeight="1" x14ac:dyDescent="0.65"/>
    <row r="58" spans="1:5" ht="20.100000000000001" customHeight="1" x14ac:dyDescent="0.65"/>
    <row r="59" spans="1:5" ht="20.100000000000001" customHeight="1" x14ac:dyDescent="0.65"/>
    <row r="60" spans="1:5" ht="20.100000000000001" customHeight="1" x14ac:dyDescent="0.65"/>
    <row r="61" spans="1:5" ht="20.100000000000001" customHeight="1" x14ac:dyDescent="0.65"/>
    <row r="62" spans="1:5" ht="20.100000000000001" customHeight="1" x14ac:dyDescent="0.65"/>
    <row r="63" spans="1:5" ht="20.100000000000001" customHeight="1" x14ac:dyDescent="0.65"/>
    <row r="64" spans="1:5" ht="20.100000000000001" customHeight="1" x14ac:dyDescent="0.65">
      <c r="A64" s="26"/>
      <c r="B64" s="26"/>
      <c r="C64" s="26"/>
      <c r="D64" s="26"/>
      <c r="E64" s="26"/>
    </row>
    <row r="65" spans="1:5" ht="20.100000000000001" customHeight="1" x14ac:dyDescent="0.65">
      <c r="A65" s="26"/>
      <c r="B65" s="26"/>
      <c r="C65" s="26"/>
      <c r="D65" s="26"/>
      <c r="E65" s="26"/>
    </row>
    <row r="66" spans="1:5" ht="20.100000000000001" customHeight="1" x14ac:dyDescent="0.65">
      <c r="A66" s="26"/>
      <c r="B66" s="26"/>
      <c r="C66" s="26"/>
      <c r="D66" s="26"/>
      <c r="E66" s="26"/>
    </row>
    <row r="67" spans="1:5" ht="20.100000000000001" customHeight="1" x14ac:dyDescent="0.65"/>
    <row r="68" spans="1:5" ht="20.100000000000001" customHeight="1" x14ac:dyDescent="0.65"/>
    <row r="69" spans="1:5" ht="20.100000000000001" customHeight="1" x14ac:dyDescent="0.65"/>
    <row r="70" spans="1:5" ht="20.100000000000001" customHeight="1" x14ac:dyDescent="0.65"/>
    <row r="71" spans="1:5" ht="20.100000000000001" customHeight="1" x14ac:dyDescent="0.65"/>
    <row r="72" spans="1:5" ht="20.100000000000001" customHeight="1" x14ac:dyDescent="0.65"/>
    <row r="73" spans="1:5" ht="20.100000000000001" customHeight="1" x14ac:dyDescent="0.65"/>
    <row r="74" spans="1:5" ht="20.100000000000001" customHeight="1" x14ac:dyDescent="0.65"/>
    <row r="75" spans="1:5" ht="20.100000000000001" customHeight="1" x14ac:dyDescent="0.65"/>
    <row r="76" spans="1:5" ht="20.100000000000001" customHeight="1" x14ac:dyDescent="0.65"/>
    <row r="77" spans="1:5" ht="20.100000000000001" customHeight="1" x14ac:dyDescent="0.65"/>
    <row r="78" spans="1:5" ht="20.100000000000001" customHeight="1" x14ac:dyDescent="0.65"/>
    <row r="79" spans="1:5" ht="20.100000000000001" customHeight="1" x14ac:dyDescent="0.65"/>
    <row r="80" spans="1:5" ht="20.100000000000001" customHeight="1" x14ac:dyDescent="0.65"/>
    <row r="81" ht="20.100000000000001" customHeight="1" x14ac:dyDescent="0.65"/>
    <row r="82" ht="20.100000000000001" customHeight="1" x14ac:dyDescent="0.65"/>
    <row r="83" ht="20.100000000000001" customHeight="1" x14ac:dyDescent="0.65"/>
    <row r="84" ht="20.100000000000001" customHeight="1" x14ac:dyDescent="0.65"/>
  </sheetData>
  <mergeCells count="23">
    <mergeCell ref="A6:B6"/>
    <mergeCell ref="A8:B8"/>
    <mergeCell ref="A7:B7"/>
    <mergeCell ref="A1:F1"/>
    <mergeCell ref="A2:F2"/>
    <mergeCell ref="A4:B5"/>
    <mergeCell ref="F4:F5"/>
    <mergeCell ref="A18:B18"/>
    <mergeCell ref="A17:B17"/>
    <mergeCell ref="A16:B16"/>
    <mergeCell ref="A12:B12"/>
    <mergeCell ref="A15:B15"/>
    <mergeCell ref="A11:B11"/>
    <mergeCell ref="A14:B14"/>
    <mergeCell ref="A10:B10"/>
    <mergeCell ref="A13:B13"/>
    <mergeCell ref="A9:B9"/>
    <mergeCell ref="A19:B19"/>
    <mergeCell ref="A22:B22"/>
    <mergeCell ref="A20:B20"/>
    <mergeCell ref="D22:F22"/>
    <mergeCell ref="D32:F32"/>
    <mergeCell ref="A32:C32"/>
  </mergeCells>
  <phoneticPr fontId="1" type="noConversion"/>
  <printOptions horizontalCentered="1"/>
  <pageMargins left="0.74803149606299202" right="0.74803149606299202" top="0.59055118110236204" bottom="0.196850393700787" header="0" footer="0"/>
  <pageSetup paperSize="9" scale="88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94"/>
  <sheetViews>
    <sheetView rightToLeft="1" tabSelected="1" view="pageBreakPreview" topLeftCell="A8" zoomScale="250" zoomScaleSheetLayoutView="250" workbookViewId="0">
      <selection activeCell="F12" sqref="F12"/>
    </sheetView>
  </sheetViews>
  <sheetFormatPr defaultColWidth="8.875" defaultRowHeight="15.75" x14ac:dyDescent="0.65"/>
  <cols>
    <col min="1" max="1" width="3" style="25" customWidth="1"/>
    <col min="2" max="2" width="12.375" style="25" customWidth="1"/>
    <col min="3" max="3" width="11.5" style="25" customWidth="1"/>
    <col min="4" max="4" width="12.25" style="25" customWidth="1"/>
    <col min="5" max="5" width="11.625" style="25" customWidth="1"/>
    <col min="6" max="6" width="12.125" style="25" customWidth="1"/>
    <col min="7" max="7" width="15.625" style="25" customWidth="1"/>
    <col min="8" max="8" width="8.875" style="25"/>
    <col min="9" max="9" width="6.25" style="25" customWidth="1"/>
    <col min="10" max="11" width="8.875" style="25"/>
    <col min="12" max="12" width="6" style="25" customWidth="1"/>
    <col min="13" max="14" width="8.875" style="25"/>
    <col min="15" max="15" width="6.875" style="25" customWidth="1"/>
    <col min="16" max="17" width="8.875" style="25"/>
    <col min="18" max="18" width="6.625" style="25" customWidth="1"/>
    <col min="19" max="16384" width="8.875" style="25"/>
  </cols>
  <sheetData>
    <row r="1" spans="1:14" s="21" customFormat="1" ht="25.5" customHeight="1" x14ac:dyDescent="0.25">
      <c r="B1" s="514" t="s">
        <v>162</v>
      </c>
      <c r="C1" s="514"/>
      <c r="D1" s="514"/>
      <c r="E1" s="514"/>
      <c r="F1" s="514"/>
      <c r="G1" s="514"/>
      <c r="H1" s="23"/>
      <c r="I1" s="23"/>
      <c r="J1" s="23"/>
      <c r="K1" s="23"/>
      <c r="L1" s="23"/>
      <c r="M1" s="23"/>
      <c r="N1" s="23"/>
    </row>
    <row r="2" spans="1:14" s="21" customFormat="1" ht="31.5" customHeight="1" x14ac:dyDescent="0.25">
      <c r="A2" s="516" t="s">
        <v>358</v>
      </c>
      <c r="B2" s="516"/>
      <c r="C2" s="516"/>
      <c r="D2" s="516"/>
      <c r="E2" s="516"/>
      <c r="F2" s="516"/>
      <c r="G2" s="516"/>
      <c r="H2" s="23"/>
      <c r="I2" s="23"/>
      <c r="J2" s="23"/>
      <c r="K2" s="23"/>
      <c r="L2" s="23"/>
      <c r="M2" s="23"/>
      <c r="N2" s="23"/>
    </row>
    <row r="3" spans="1:14" ht="24.75" customHeight="1" thickBot="1" x14ac:dyDescent="0.7">
      <c r="B3" s="44" t="s">
        <v>327</v>
      </c>
      <c r="C3" s="69"/>
      <c r="D3" s="69"/>
      <c r="E3" s="69"/>
      <c r="F3" s="69"/>
      <c r="G3" s="79" t="s">
        <v>341</v>
      </c>
    </row>
    <row r="4" spans="1:14" s="37" customFormat="1" ht="46.5" customHeight="1" thickTop="1" x14ac:dyDescent="0.65">
      <c r="B4" s="502" t="s">
        <v>19</v>
      </c>
      <c r="C4" s="288" t="s">
        <v>73</v>
      </c>
      <c r="D4" s="273" t="s">
        <v>70</v>
      </c>
      <c r="E4" s="273" t="s">
        <v>71</v>
      </c>
      <c r="F4" s="273" t="s">
        <v>72</v>
      </c>
      <c r="G4" s="500" t="s">
        <v>112</v>
      </c>
    </row>
    <row r="5" spans="1:14" s="37" customFormat="1" ht="46.5" customHeight="1" x14ac:dyDescent="0.65">
      <c r="B5" s="503"/>
      <c r="C5" s="359" t="s">
        <v>158</v>
      </c>
      <c r="D5" s="360" t="s">
        <v>289</v>
      </c>
      <c r="E5" s="360" t="s">
        <v>157</v>
      </c>
      <c r="F5" s="360" t="s">
        <v>156</v>
      </c>
      <c r="G5" s="501"/>
    </row>
    <row r="6" spans="1:14" ht="24.95" customHeight="1" x14ac:dyDescent="0.65">
      <c r="B6" s="73" t="s">
        <v>20</v>
      </c>
      <c r="C6" s="286">
        <v>37323</v>
      </c>
      <c r="D6" s="14">
        <f>C6/C$28*100</f>
        <v>8.5789744674199859</v>
      </c>
      <c r="E6" s="7">
        <v>10</v>
      </c>
      <c r="F6" s="7">
        <v>31</v>
      </c>
      <c r="G6" s="81" t="s">
        <v>113</v>
      </c>
    </row>
    <row r="7" spans="1:14" ht="24.95" customHeight="1" x14ac:dyDescent="0.65">
      <c r="B7" s="74" t="s">
        <v>46</v>
      </c>
      <c r="C7" s="283">
        <v>9679</v>
      </c>
      <c r="D7" s="8">
        <f>C7/C$28*100</f>
        <v>2.2247915191747194</v>
      </c>
      <c r="E7" s="3">
        <v>4</v>
      </c>
      <c r="F7" s="3">
        <v>16</v>
      </c>
      <c r="G7" s="83" t="s">
        <v>105</v>
      </c>
    </row>
    <row r="8" spans="1:14" ht="24.95" customHeight="1" x14ac:dyDescent="0.65">
      <c r="B8" s="74" t="s">
        <v>15</v>
      </c>
      <c r="C8" s="283">
        <v>17685</v>
      </c>
      <c r="D8" s="8">
        <f>C8/C$28*100</f>
        <v>4.0650313066024291</v>
      </c>
      <c r="E8" s="3">
        <v>7</v>
      </c>
      <c r="F8" s="3">
        <v>24</v>
      </c>
      <c r="G8" s="83" t="s">
        <v>114</v>
      </c>
      <c r="J8" s="23"/>
      <c r="K8" s="23"/>
      <c r="L8" s="23"/>
      <c r="M8" s="23"/>
    </row>
    <row r="9" spans="1:14" ht="24.75" customHeight="1" x14ac:dyDescent="0.65">
      <c r="B9" s="74" t="s">
        <v>23</v>
      </c>
      <c r="C9" s="283">
        <v>137808</v>
      </c>
      <c r="D9" s="8">
        <v>31.7</v>
      </c>
      <c r="E9" s="3">
        <v>12</v>
      </c>
      <c r="F9" s="3">
        <v>23</v>
      </c>
      <c r="G9" s="83" t="s">
        <v>115</v>
      </c>
    </row>
    <row r="10" spans="1:14" ht="24.95" customHeight="1" x14ac:dyDescent="0.65">
      <c r="B10" s="74" t="s">
        <v>22</v>
      </c>
      <c r="C10" s="283">
        <v>4555</v>
      </c>
      <c r="D10" s="8">
        <f t="shared" ref="D10:D21" si="0">C10/C$28*100</f>
        <v>1.0470012780081461</v>
      </c>
      <c r="E10" s="3">
        <v>15</v>
      </c>
      <c r="F10" s="3">
        <v>36</v>
      </c>
      <c r="G10" s="83" t="s">
        <v>104</v>
      </c>
    </row>
    <row r="11" spans="1:14" ht="24.95" customHeight="1" x14ac:dyDescent="0.65">
      <c r="B11" s="74" t="s">
        <v>24</v>
      </c>
      <c r="C11" s="283">
        <v>5119</v>
      </c>
      <c r="D11" s="8">
        <f t="shared" si="0"/>
        <v>1.1766409532653568</v>
      </c>
      <c r="E11" s="3">
        <v>7</v>
      </c>
      <c r="F11" s="3">
        <v>19</v>
      </c>
      <c r="G11" s="83" t="s">
        <v>116</v>
      </c>
    </row>
    <row r="12" spans="1:14" ht="24.95" customHeight="1" x14ac:dyDescent="0.65">
      <c r="B12" s="74" t="s">
        <v>25</v>
      </c>
      <c r="C12" s="283">
        <v>5034</v>
      </c>
      <c r="D12" s="8">
        <f t="shared" si="0"/>
        <v>1.1571030589446778</v>
      </c>
      <c r="E12" s="3">
        <v>6</v>
      </c>
      <c r="F12" s="3">
        <v>7</v>
      </c>
      <c r="G12" s="83" t="s">
        <v>117</v>
      </c>
    </row>
    <row r="13" spans="1:14" ht="24.95" customHeight="1" x14ac:dyDescent="0.65">
      <c r="B13" s="74" t="s">
        <v>29</v>
      </c>
      <c r="C13" s="283">
        <v>17153</v>
      </c>
      <c r="D13" s="8">
        <f t="shared" si="0"/>
        <v>3.9427470739130035</v>
      </c>
      <c r="E13" s="3">
        <v>9</v>
      </c>
      <c r="F13" s="3">
        <v>19</v>
      </c>
      <c r="G13" s="83" t="s">
        <v>118</v>
      </c>
      <c r="J13" s="53"/>
    </row>
    <row r="14" spans="1:14" ht="24.95" customHeight="1" x14ac:dyDescent="0.65">
      <c r="B14" s="74" t="s">
        <v>21</v>
      </c>
      <c r="C14" s="283">
        <v>24363</v>
      </c>
      <c r="D14" s="8">
        <f t="shared" si="0"/>
        <v>5.600020227467061</v>
      </c>
      <c r="E14" s="3">
        <v>11</v>
      </c>
      <c r="F14" s="3">
        <v>29</v>
      </c>
      <c r="G14" s="83" t="s">
        <v>119</v>
      </c>
    </row>
    <row r="15" spans="1:14" ht="24.95" customHeight="1" x14ac:dyDescent="0.65">
      <c r="B15" s="74" t="s">
        <v>26</v>
      </c>
      <c r="C15" s="283">
        <v>28824</v>
      </c>
      <c r="D15" s="8">
        <f t="shared" si="0"/>
        <v>6.6254148929323398</v>
      </c>
      <c r="E15" s="3">
        <v>4</v>
      </c>
      <c r="F15" s="3">
        <v>12</v>
      </c>
      <c r="G15" s="83" t="s">
        <v>109</v>
      </c>
    </row>
    <row r="16" spans="1:14" ht="24.95" customHeight="1" x14ac:dyDescent="0.65">
      <c r="B16" s="74" t="s">
        <v>16</v>
      </c>
      <c r="C16" s="283">
        <v>8153</v>
      </c>
      <c r="D16" s="8">
        <f t="shared" si="0"/>
        <v>1.8740288517234722</v>
      </c>
      <c r="E16" s="3">
        <v>13</v>
      </c>
      <c r="F16" s="3">
        <v>16</v>
      </c>
      <c r="G16" s="83" t="s">
        <v>120</v>
      </c>
    </row>
    <row r="17" spans="2:19" ht="24.95" customHeight="1" x14ac:dyDescent="0.65">
      <c r="B17" s="74" t="s">
        <v>27</v>
      </c>
      <c r="C17" s="283">
        <v>51740</v>
      </c>
      <c r="D17" s="8">
        <f t="shared" si="0"/>
        <v>11.892831201787372</v>
      </c>
      <c r="E17" s="3">
        <v>9</v>
      </c>
      <c r="F17" s="3">
        <v>12</v>
      </c>
      <c r="G17" s="86" t="s">
        <v>121</v>
      </c>
    </row>
    <row r="18" spans="2:19" ht="24.95" customHeight="1" x14ac:dyDescent="0.65">
      <c r="B18" s="74" t="s">
        <v>28</v>
      </c>
      <c r="C18" s="283">
        <v>12900</v>
      </c>
      <c r="D18" s="8">
        <f t="shared" si="0"/>
        <v>2.9651627851383284</v>
      </c>
      <c r="E18" s="3">
        <v>15</v>
      </c>
      <c r="F18" s="3">
        <v>23</v>
      </c>
      <c r="G18" s="86" t="s">
        <v>122</v>
      </c>
    </row>
    <row r="19" spans="2:19" ht="24.95" customHeight="1" x14ac:dyDescent="0.65">
      <c r="B19" s="74" t="s">
        <v>30</v>
      </c>
      <c r="C19" s="283">
        <v>16072</v>
      </c>
      <c r="D19" s="8">
        <f t="shared" si="0"/>
        <v>3.6942710296700167</v>
      </c>
      <c r="E19" s="3">
        <v>7</v>
      </c>
      <c r="F19" s="3">
        <v>16</v>
      </c>
      <c r="G19" s="86" t="s">
        <v>123</v>
      </c>
    </row>
    <row r="20" spans="2:19" ht="24.95" customHeight="1" thickBot="1" x14ac:dyDescent="0.7">
      <c r="B20" s="75" t="s">
        <v>31</v>
      </c>
      <c r="C20" s="284">
        <v>19070</v>
      </c>
      <c r="D20" s="19">
        <f t="shared" si="0"/>
        <v>4.3833840552393735</v>
      </c>
      <c r="E20" s="6">
        <v>10</v>
      </c>
      <c r="F20" s="6">
        <v>18</v>
      </c>
      <c r="G20" s="90" t="s">
        <v>110</v>
      </c>
    </row>
    <row r="21" spans="2:19" ht="24.95" customHeight="1" thickTop="1" thickBot="1" x14ac:dyDescent="0.7">
      <c r="B21" s="76" t="s">
        <v>63</v>
      </c>
      <c r="C21" s="282">
        <f>SUM(C6:C20)</f>
        <v>395478</v>
      </c>
      <c r="D21" s="16">
        <f t="shared" si="0"/>
        <v>90.903616119452394</v>
      </c>
      <c r="E21" s="10">
        <f>SUM(E6:E20)</f>
        <v>139</v>
      </c>
      <c r="F21" s="10">
        <f>SUM(F6:F20)</f>
        <v>301</v>
      </c>
      <c r="G21" s="91" t="s">
        <v>124</v>
      </c>
    </row>
    <row r="22" spans="2:19" ht="24.95" customHeight="1" thickTop="1" thickBot="1" x14ac:dyDescent="0.7">
      <c r="B22" s="354" t="s">
        <v>61</v>
      </c>
      <c r="C22" s="358"/>
      <c r="D22" s="358"/>
      <c r="E22" s="358"/>
      <c r="F22" s="358"/>
      <c r="G22" s="357" t="s">
        <v>125</v>
      </c>
    </row>
    <row r="23" spans="2:19" ht="24.95" customHeight="1" thickTop="1" x14ac:dyDescent="0.65">
      <c r="B23" s="77" t="s">
        <v>32</v>
      </c>
      <c r="C23" s="285">
        <v>6553</v>
      </c>
      <c r="D23" s="15">
        <f>C23/C$28*100</f>
        <v>1.5062567233342221</v>
      </c>
      <c r="E23" s="9">
        <v>7</v>
      </c>
      <c r="F23" s="9">
        <v>26</v>
      </c>
      <c r="G23" s="24" t="s">
        <v>107</v>
      </c>
    </row>
    <row r="24" spans="2:19" ht="24.95" customHeight="1" x14ac:dyDescent="0.65">
      <c r="B24" s="75" t="s">
        <v>33</v>
      </c>
      <c r="C24" s="284">
        <v>17023</v>
      </c>
      <c r="D24" s="8">
        <f>C24/C$28*100</f>
        <v>3.912865588481377</v>
      </c>
      <c r="E24" s="6">
        <v>16</v>
      </c>
      <c r="F24" s="6">
        <v>61</v>
      </c>
      <c r="G24" s="86" t="s">
        <v>126</v>
      </c>
      <c r="H24" s="94"/>
      <c r="I24" s="94"/>
      <c r="J24" s="94"/>
      <c r="K24" s="94"/>
      <c r="L24" s="94"/>
      <c r="M24" s="94"/>
    </row>
    <row r="25" spans="2:19" ht="24.95" customHeight="1" thickBot="1" x14ac:dyDescent="0.7">
      <c r="B25" s="74" t="s">
        <v>60</v>
      </c>
      <c r="C25" s="283">
        <v>15074</v>
      </c>
      <c r="D25" s="15">
        <f>C25/C$28*100</f>
        <v>3.4648731645872219</v>
      </c>
      <c r="E25" s="3">
        <v>9</v>
      </c>
      <c r="F25" s="3">
        <v>41</v>
      </c>
      <c r="G25" s="86" t="s">
        <v>108</v>
      </c>
    </row>
    <row r="26" spans="2:19" ht="24.95" customHeight="1" thickTop="1" thickBot="1" x14ac:dyDescent="0.7">
      <c r="B26" s="76" t="s">
        <v>63</v>
      </c>
      <c r="C26" s="282">
        <f>SUM(C23:C25)</f>
        <v>38650</v>
      </c>
      <c r="D26" s="16">
        <f>C26/C$28*100</f>
        <v>8.8839954764028217</v>
      </c>
      <c r="E26" s="10">
        <f>SUM(E23:E25)</f>
        <v>32</v>
      </c>
      <c r="F26" s="10">
        <f>SUM(F23:F25)</f>
        <v>128</v>
      </c>
      <c r="G26" s="91" t="s">
        <v>124</v>
      </c>
      <c r="S26" s="25" t="s">
        <v>440</v>
      </c>
    </row>
    <row r="27" spans="2:19" ht="23.25" customHeight="1" thickTop="1" thickBot="1" x14ac:dyDescent="0.7">
      <c r="B27" s="78" t="s">
        <v>34</v>
      </c>
      <c r="C27" s="51">
        <v>924</v>
      </c>
      <c r="D27" s="52">
        <f>C27/C28*100</f>
        <v>0.21238840414479188</v>
      </c>
      <c r="E27" s="287"/>
      <c r="F27" s="287"/>
      <c r="G27" s="361" t="s">
        <v>342</v>
      </c>
    </row>
    <row r="28" spans="2:19" ht="24.95" customHeight="1" thickTop="1" thickBot="1" x14ac:dyDescent="0.7">
      <c r="B28" s="354" t="s">
        <v>66</v>
      </c>
      <c r="C28" s="355">
        <f>C21+C26+C27</f>
        <v>435052</v>
      </c>
      <c r="D28" s="319">
        <f>C28/C28*100</f>
        <v>100</v>
      </c>
      <c r="E28" s="356">
        <f>E21+E26</f>
        <v>171</v>
      </c>
      <c r="F28" s="356">
        <f>F21+F26</f>
        <v>429</v>
      </c>
      <c r="G28" s="357" t="s">
        <v>127</v>
      </c>
    </row>
    <row r="29" spans="2:19" ht="9.75" customHeight="1" thickTop="1" x14ac:dyDescent="0.65">
      <c r="D29" s="34"/>
      <c r="E29" s="26"/>
      <c r="F29" s="26"/>
    </row>
    <row r="30" spans="2:19" ht="25.5" customHeight="1" x14ac:dyDescent="0.65">
      <c r="B30" s="515" t="s">
        <v>438</v>
      </c>
      <c r="C30" s="515"/>
      <c r="D30" s="515"/>
      <c r="E30" s="505" t="s">
        <v>353</v>
      </c>
      <c r="F30" s="505"/>
      <c r="G30" s="505"/>
    </row>
    <row r="31" spans="2:19" ht="30.75" customHeight="1" x14ac:dyDescent="0.65">
      <c r="B31" s="418" t="s">
        <v>442</v>
      </c>
      <c r="C31" s="418"/>
      <c r="D31" s="418"/>
      <c r="E31" s="412" t="s">
        <v>352</v>
      </c>
      <c r="F31" s="412"/>
      <c r="G31" s="412"/>
    </row>
    <row r="32" spans="2:19" ht="16.5" customHeight="1" x14ac:dyDescent="0.65">
      <c r="B32" s="55"/>
      <c r="C32" s="55"/>
      <c r="D32" s="517" t="s">
        <v>343</v>
      </c>
      <c r="E32" s="517"/>
      <c r="F32" s="517"/>
      <c r="G32" s="517"/>
    </row>
    <row r="33" spans="1:7" ht="11.25" customHeight="1" x14ac:dyDescent="0.65">
      <c r="B33" s="55"/>
      <c r="C33" s="55"/>
      <c r="D33" s="55"/>
      <c r="E33" s="26"/>
      <c r="F33" s="26"/>
    </row>
    <row r="34" spans="1:7" ht="12" customHeight="1" x14ac:dyDescent="0.65">
      <c r="B34" s="55"/>
      <c r="C34" s="55"/>
      <c r="D34" s="55"/>
      <c r="E34" s="26"/>
      <c r="F34" s="26"/>
    </row>
    <row r="35" spans="1:7" ht="16.5" customHeight="1" x14ac:dyDescent="0.65">
      <c r="B35" s="55"/>
      <c r="C35" s="55"/>
      <c r="D35" s="55"/>
      <c r="E35" s="26"/>
      <c r="F35" s="26"/>
    </row>
    <row r="36" spans="1:7" ht="16.5" customHeight="1" x14ac:dyDescent="0.65">
      <c r="B36" s="38"/>
      <c r="C36" s="38"/>
      <c r="D36" s="34"/>
      <c r="E36" s="26"/>
      <c r="F36" s="26"/>
    </row>
    <row r="37" spans="1:7" ht="22.5" customHeight="1" x14ac:dyDescent="0.65">
      <c r="A37" s="414" t="s">
        <v>163</v>
      </c>
      <c r="B37" s="414"/>
      <c r="C37" s="414"/>
      <c r="D37" s="414"/>
      <c r="E37" s="513" t="s">
        <v>410</v>
      </c>
      <c r="F37" s="513"/>
      <c r="G37" s="513"/>
    </row>
    <row r="38" spans="1:7" ht="20.100000000000001" customHeight="1" x14ac:dyDescent="0.65"/>
    <row r="39" spans="1:7" ht="20.100000000000001" customHeight="1" x14ac:dyDescent="0.65"/>
    <row r="40" spans="1:7" ht="20.100000000000001" customHeight="1" x14ac:dyDescent="0.65"/>
    <row r="41" spans="1:7" ht="20.100000000000001" customHeight="1" x14ac:dyDescent="0.65"/>
    <row r="42" spans="1:7" ht="20.100000000000001" customHeight="1" x14ac:dyDescent="0.65"/>
    <row r="43" spans="1:7" ht="20.100000000000001" customHeight="1" x14ac:dyDescent="0.65"/>
    <row r="44" spans="1:7" ht="20.100000000000001" customHeight="1" x14ac:dyDescent="0.65"/>
    <row r="45" spans="1:7" ht="20.100000000000001" customHeight="1" x14ac:dyDescent="0.65"/>
    <row r="46" spans="1:7" ht="20.100000000000001" customHeight="1" x14ac:dyDescent="0.65"/>
    <row r="47" spans="1:7" ht="20.100000000000001" customHeight="1" x14ac:dyDescent="0.65"/>
    <row r="48" spans="1:7" ht="20.100000000000001" customHeight="1" x14ac:dyDescent="0.65"/>
    <row r="49" ht="20.100000000000001" customHeight="1" x14ac:dyDescent="0.65"/>
    <row r="50" ht="20.100000000000001" customHeight="1" x14ac:dyDescent="0.65"/>
    <row r="51" ht="20.100000000000001" customHeight="1" x14ac:dyDescent="0.65"/>
    <row r="52" ht="20.100000000000001" customHeight="1" x14ac:dyDescent="0.65"/>
    <row r="53" ht="20.100000000000001" customHeight="1" x14ac:dyDescent="0.65"/>
    <row r="54" ht="20.100000000000001" customHeight="1" x14ac:dyDescent="0.65"/>
    <row r="55" ht="20.100000000000001" customHeight="1" x14ac:dyDescent="0.65"/>
    <row r="56" ht="20.100000000000001" customHeight="1" x14ac:dyDescent="0.65"/>
    <row r="57" ht="20.100000000000001" customHeight="1" x14ac:dyDescent="0.65"/>
    <row r="58" ht="20.100000000000001" customHeight="1" x14ac:dyDescent="0.65"/>
    <row r="59" ht="20.100000000000001" customHeight="1" x14ac:dyDescent="0.65"/>
    <row r="60" ht="20.100000000000001" customHeight="1" x14ac:dyDescent="0.65"/>
    <row r="61" ht="20.100000000000001" customHeight="1" x14ac:dyDescent="0.65"/>
    <row r="62" ht="20.100000000000001" customHeight="1" x14ac:dyDescent="0.65"/>
    <row r="63" ht="20.100000000000001" customHeight="1" x14ac:dyDescent="0.65"/>
    <row r="64" ht="20.100000000000001" customHeight="1" x14ac:dyDescent="0.65"/>
    <row r="65" ht="20.100000000000001" customHeight="1" x14ac:dyDescent="0.65"/>
    <row r="66" ht="20.100000000000001" customHeight="1" x14ac:dyDescent="0.65"/>
    <row r="67" ht="20.100000000000001" customHeight="1" x14ac:dyDescent="0.65"/>
    <row r="68" ht="20.100000000000001" customHeight="1" x14ac:dyDescent="0.65"/>
    <row r="69" ht="20.100000000000001" customHeight="1" x14ac:dyDescent="0.65"/>
    <row r="70" ht="20.100000000000001" customHeight="1" x14ac:dyDescent="0.65"/>
    <row r="71" ht="20.100000000000001" customHeight="1" x14ac:dyDescent="0.65"/>
    <row r="72" ht="20.100000000000001" customHeight="1" x14ac:dyDescent="0.65"/>
    <row r="73" ht="20.100000000000001" customHeight="1" x14ac:dyDescent="0.65"/>
    <row r="74" ht="20.100000000000001" customHeight="1" x14ac:dyDescent="0.65"/>
    <row r="75" ht="20.100000000000001" customHeight="1" x14ac:dyDescent="0.65"/>
    <row r="76" ht="20.100000000000001" customHeight="1" x14ac:dyDescent="0.65"/>
    <row r="77" ht="20.100000000000001" customHeight="1" x14ac:dyDescent="0.65"/>
    <row r="78" ht="20.100000000000001" customHeight="1" x14ac:dyDescent="0.65"/>
    <row r="79" ht="20.100000000000001" customHeight="1" x14ac:dyDescent="0.65"/>
    <row r="80" ht="20.100000000000001" customHeight="1" x14ac:dyDescent="0.65"/>
    <row r="81" ht="20.100000000000001" customHeight="1" x14ac:dyDescent="0.65"/>
    <row r="82" ht="20.100000000000001" customHeight="1" x14ac:dyDescent="0.65"/>
    <row r="83" ht="20.100000000000001" customHeight="1" x14ac:dyDescent="0.65"/>
    <row r="84" ht="20.100000000000001" customHeight="1" x14ac:dyDescent="0.65"/>
    <row r="85" ht="20.100000000000001" customHeight="1" x14ac:dyDescent="0.65"/>
    <row r="86" ht="20.100000000000001" customHeight="1" x14ac:dyDescent="0.65"/>
    <row r="87" ht="20.100000000000001" customHeight="1" x14ac:dyDescent="0.65"/>
    <row r="88" ht="20.100000000000001" customHeight="1" x14ac:dyDescent="0.65"/>
    <row r="89" ht="20.100000000000001" customHeight="1" x14ac:dyDescent="0.65"/>
    <row r="90" ht="20.100000000000001" customHeight="1" x14ac:dyDescent="0.65"/>
    <row r="91" ht="20.100000000000001" customHeight="1" x14ac:dyDescent="0.65"/>
    <row r="92" ht="20.100000000000001" customHeight="1" x14ac:dyDescent="0.65"/>
    <row r="93" ht="20.100000000000001" customHeight="1" x14ac:dyDescent="0.65"/>
    <row r="94" ht="20.100000000000001" customHeight="1" x14ac:dyDescent="0.65"/>
  </sheetData>
  <mergeCells count="11">
    <mergeCell ref="A37:D37"/>
    <mergeCell ref="E37:G37"/>
    <mergeCell ref="B1:G1"/>
    <mergeCell ref="B30:D30"/>
    <mergeCell ref="G4:G5"/>
    <mergeCell ref="B4:B5"/>
    <mergeCell ref="A2:G2"/>
    <mergeCell ref="E30:G30"/>
    <mergeCell ref="D32:G32"/>
    <mergeCell ref="B31:D31"/>
    <mergeCell ref="E31:G31"/>
  </mergeCells>
  <printOptions horizontalCentered="1"/>
  <pageMargins left="0.74803149606299202" right="0.74803149606299202" top="0.59055118110236204" bottom="0.196850393700787" header="0" footer="0"/>
  <pageSetup paperSize="9" scale="87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N18"/>
  <sheetViews>
    <sheetView workbookViewId="0">
      <selection activeCell="O18" sqref="O18"/>
    </sheetView>
  </sheetViews>
  <sheetFormatPr defaultRowHeight="24.75" x14ac:dyDescent="0.65"/>
  <sheetData>
    <row r="7" spans="7:13" x14ac:dyDescent="0.65">
      <c r="M7" s="326" t="s">
        <v>333</v>
      </c>
    </row>
    <row r="8" spans="7:13" x14ac:dyDescent="0.65">
      <c r="G8" s="326"/>
    </row>
    <row r="18" spans="14:14" x14ac:dyDescent="0.65">
      <c r="N18" s="32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5"/>
  <sheetViews>
    <sheetView rightToLeft="1" view="pageBreakPreview" zoomScaleSheetLayoutView="100" workbookViewId="0">
      <selection activeCell="F5" sqref="F5:I5"/>
    </sheetView>
  </sheetViews>
  <sheetFormatPr defaultColWidth="9" defaultRowHeight="15.75" x14ac:dyDescent="0.25"/>
  <cols>
    <col min="1" max="1" width="15.25" style="22" customWidth="1"/>
    <col min="2" max="2" width="13.125" style="21" customWidth="1"/>
    <col min="3" max="3" width="0.5" style="21" customWidth="1"/>
    <col min="4" max="4" width="12" style="21" customWidth="1"/>
    <col min="5" max="5" width="0.625" style="21" customWidth="1"/>
    <col min="6" max="6" width="12.875" style="21" customWidth="1"/>
    <col min="7" max="7" width="2.75" style="21" hidden="1" customWidth="1"/>
    <col min="8" max="8" width="0.5" style="21" customWidth="1"/>
    <col min="9" max="9" width="12.625" style="21" customWidth="1"/>
    <col min="10" max="10" width="12.125" style="21" customWidth="1"/>
    <col min="11" max="14" width="9" style="21"/>
    <col min="15" max="15" width="9.375" style="21" bestFit="1" customWidth="1"/>
    <col min="16" max="16384" width="9" style="21"/>
  </cols>
  <sheetData>
    <row r="1" spans="1:29" ht="30.75" customHeight="1" x14ac:dyDescent="0.25">
      <c r="A1" s="399" t="s">
        <v>395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29" ht="27.75" customHeight="1" x14ac:dyDescent="0.25">
      <c r="A2" s="400" t="s">
        <v>283</v>
      </c>
      <c r="B2" s="415"/>
      <c r="C2" s="415"/>
      <c r="D2" s="415"/>
      <c r="E2" s="415"/>
      <c r="F2" s="415"/>
      <c r="G2" s="415"/>
      <c r="H2" s="415"/>
      <c r="I2" s="415"/>
      <c r="J2" s="415"/>
    </row>
    <row r="3" spans="1:29" ht="26.1" customHeight="1" thickBot="1" x14ac:dyDescent="0.3">
      <c r="A3" s="45" t="s">
        <v>292</v>
      </c>
      <c r="B3" s="43"/>
      <c r="C3" s="43"/>
      <c r="D3" s="43"/>
      <c r="E3" s="43"/>
      <c r="F3" s="43"/>
      <c r="G3" s="43"/>
      <c r="H3" s="43"/>
      <c r="I3" s="43"/>
      <c r="J3" s="79" t="s">
        <v>293</v>
      </c>
    </row>
    <row r="4" spans="1:29" ht="34.5" customHeight="1" thickTop="1" x14ac:dyDescent="0.25">
      <c r="A4" s="401" t="s">
        <v>35</v>
      </c>
      <c r="B4" s="404" t="s">
        <v>362</v>
      </c>
      <c r="C4" s="404"/>
      <c r="D4" s="404"/>
      <c r="E4" s="390"/>
      <c r="F4" s="404" t="s">
        <v>366</v>
      </c>
      <c r="G4" s="404"/>
      <c r="H4" s="404"/>
      <c r="I4" s="404"/>
      <c r="J4" s="405" t="s">
        <v>85</v>
      </c>
    </row>
    <row r="5" spans="1:29" ht="37.5" customHeight="1" x14ac:dyDescent="0.25">
      <c r="A5" s="402"/>
      <c r="B5" s="408" t="s">
        <v>365</v>
      </c>
      <c r="C5" s="408"/>
      <c r="D5" s="408"/>
      <c r="E5" s="394"/>
      <c r="F5" s="409" t="s">
        <v>443</v>
      </c>
      <c r="G5" s="409"/>
      <c r="H5" s="409"/>
      <c r="I5" s="409"/>
      <c r="J5" s="406"/>
    </row>
    <row r="6" spans="1:29" ht="25.5" customHeight="1" x14ac:dyDescent="0.25">
      <c r="A6" s="402"/>
      <c r="B6" s="316" t="s">
        <v>49</v>
      </c>
      <c r="C6" s="364"/>
      <c r="D6" s="316" t="s">
        <v>50</v>
      </c>
      <c r="E6" s="364"/>
      <c r="F6" s="316" t="s">
        <v>363</v>
      </c>
      <c r="G6" s="327"/>
      <c r="H6" s="364"/>
      <c r="I6" s="316" t="s">
        <v>439</v>
      </c>
      <c r="J6" s="406"/>
    </row>
    <row r="7" spans="1:29" ht="26.1" customHeight="1" x14ac:dyDescent="0.25">
      <c r="A7" s="402"/>
      <c r="B7" s="420" t="s">
        <v>101</v>
      </c>
      <c r="C7" s="365"/>
      <c r="D7" s="420" t="s">
        <v>102</v>
      </c>
      <c r="E7" s="365"/>
      <c r="F7" s="420" t="s">
        <v>86</v>
      </c>
      <c r="G7" s="365"/>
      <c r="H7" s="365"/>
      <c r="I7" s="420" t="s">
        <v>87</v>
      </c>
      <c r="J7" s="406"/>
    </row>
    <row r="8" spans="1:29" ht="9" customHeight="1" x14ac:dyDescent="0.25">
      <c r="A8" s="403"/>
      <c r="B8" s="421"/>
      <c r="C8" s="371"/>
      <c r="D8" s="421"/>
      <c r="E8" s="371"/>
      <c r="F8" s="421"/>
      <c r="G8" s="371"/>
      <c r="H8" s="371"/>
      <c r="I8" s="421"/>
      <c r="J8" s="407"/>
    </row>
    <row r="9" spans="1:29" ht="35.1" customHeight="1" x14ac:dyDescent="0.25">
      <c r="A9" s="369" t="s">
        <v>36</v>
      </c>
      <c r="B9" s="103">
        <v>17.059999999999999</v>
      </c>
      <c r="C9" s="18"/>
      <c r="D9" s="103">
        <v>5.54</v>
      </c>
      <c r="E9" s="18"/>
      <c r="F9" s="103">
        <v>93.66</v>
      </c>
      <c r="G9" s="103"/>
      <c r="H9" s="18"/>
      <c r="I9" s="103">
        <v>27.55</v>
      </c>
      <c r="J9" s="81" t="s">
        <v>88</v>
      </c>
    </row>
    <row r="10" spans="1:29" ht="35.1" customHeight="1" thickBot="1" x14ac:dyDescent="0.3">
      <c r="A10" s="65" t="s">
        <v>37</v>
      </c>
      <c r="B10" s="102">
        <v>17.73</v>
      </c>
      <c r="C10" s="238"/>
      <c r="D10" s="102">
        <v>5.58</v>
      </c>
      <c r="E10" s="238"/>
      <c r="F10" s="102">
        <v>85.51</v>
      </c>
      <c r="G10" s="102"/>
      <c r="H10" s="238"/>
      <c r="I10" s="102">
        <v>25.62</v>
      </c>
      <c r="J10" s="82" t="s">
        <v>89</v>
      </c>
    </row>
    <row r="11" spans="1:29" ht="35.1" customHeight="1" x14ac:dyDescent="0.25">
      <c r="A11" s="65" t="s">
        <v>38</v>
      </c>
      <c r="B11" s="102">
        <v>24.43</v>
      </c>
      <c r="C11" s="238"/>
      <c r="D11" s="102">
        <v>10.62</v>
      </c>
      <c r="E11" s="238"/>
      <c r="F11" s="102">
        <v>87.72</v>
      </c>
      <c r="G11" s="102"/>
      <c r="H11" s="238"/>
      <c r="I11" s="102">
        <v>26.25</v>
      </c>
      <c r="J11" s="82" t="s">
        <v>90</v>
      </c>
      <c r="O11" s="112"/>
      <c r="P11" s="106"/>
      <c r="Q11" s="109"/>
      <c r="R11" s="106"/>
      <c r="S11" s="113"/>
      <c r="T11" s="112"/>
      <c r="U11" s="106"/>
      <c r="V11" s="109"/>
    </row>
    <row r="12" spans="1:29" ht="35.1" customHeight="1" x14ac:dyDescent="0.25">
      <c r="A12" s="65" t="s">
        <v>39</v>
      </c>
      <c r="B12" s="102">
        <v>28.47</v>
      </c>
      <c r="C12" s="238"/>
      <c r="D12" s="102">
        <v>11.49</v>
      </c>
      <c r="E12" s="238"/>
      <c r="F12" s="102">
        <v>88.01</v>
      </c>
      <c r="G12" s="102"/>
      <c r="H12" s="238"/>
      <c r="I12" s="102">
        <v>23.92</v>
      </c>
      <c r="J12" s="82" t="s">
        <v>91</v>
      </c>
      <c r="O12" s="114"/>
      <c r="P12" s="107"/>
      <c r="Q12" s="110"/>
      <c r="R12" s="107"/>
      <c r="S12" s="115"/>
      <c r="T12" s="114"/>
      <c r="U12" s="107"/>
      <c r="V12" s="110"/>
    </row>
    <row r="13" spans="1:29" ht="35.1" customHeight="1" thickBot="1" x14ac:dyDescent="0.3">
      <c r="A13" s="65" t="s">
        <v>40</v>
      </c>
      <c r="B13" s="102">
        <v>35.33</v>
      </c>
      <c r="C13" s="238"/>
      <c r="D13" s="102">
        <v>18.190000000000001</v>
      </c>
      <c r="E13" s="238"/>
      <c r="F13" s="102">
        <v>61.69</v>
      </c>
      <c r="G13" s="102"/>
      <c r="H13" s="238"/>
      <c r="I13" s="102">
        <v>20.97</v>
      </c>
      <c r="J13" s="82" t="s">
        <v>92</v>
      </c>
      <c r="O13" s="114"/>
      <c r="P13" s="107"/>
      <c r="Q13" s="110"/>
      <c r="R13" s="107"/>
      <c r="S13" s="115"/>
      <c r="T13" s="114"/>
      <c r="U13" s="107"/>
      <c r="V13" s="110"/>
    </row>
    <row r="14" spans="1:29" ht="35.1" customHeight="1" x14ac:dyDescent="0.25">
      <c r="A14" s="65" t="s">
        <v>41</v>
      </c>
      <c r="B14" s="102">
        <v>41.43</v>
      </c>
      <c r="C14" s="238"/>
      <c r="D14" s="102">
        <v>22.53</v>
      </c>
      <c r="E14" s="238"/>
      <c r="F14" s="102">
        <v>36.54</v>
      </c>
      <c r="G14" s="102"/>
      <c r="H14" s="238"/>
      <c r="I14" s="102">
        <v>19.66</v>
      </c>
      <c r="J14" s="82" t="s">
        <v>93</v>
      </c>
      <c r="O14" s="114"/>
      <c r="P14" s="107"/>
      <c r="Q14" s="110"/>
      <c r="R14" s="107"/>
      <c r="S14" s="115"/>
      <c r="T14" s="114"/>
      <c r="U14" s="107"/>
      <c r="V14" s="110"/>
      <c r="AA14" s="98"/>
      <c r="AB14" s="98"/>
      <c r="AC14" s="98"/>
    </row>
    <row r="15" spans="1:29" ht="35.1" customHeight="1" x14ac:dyDescent="0.25">
      <c r="A15" s="65" t="s">
        <v>42</v>
      </c>
      <c r="B15" s="102">
        <v>45.65</v>
      </c>
      <c r="C15" s="238"/>
      <c r="D15" s="102">
        <v>25.1</v>
      </c>
      <c r="E15" s="238"/>
      <c r="F15" s="102">
        <v>29.79</v>
      </c>
      <c r="G15" s="102"/>
      <c r="H15" s="238"/>
      <c r="I15" s="102">
        <v>21.29</v>
      </c>
      <c r="J15" s="82" t="s">
        <v>94</v>
      </c>
      <c r="O15" s="114"/>
      <c r="P15" s="107"/>
      <c r="Q15" s="110"/>
      <c r="R15" s="107"/>
      <c r="S15" s="115"/>
      <c r="T15" s="114"/>
      <c r="U15" s="107"/>
      <c r="V15" s="110"/>
    </row>
    <row r="16" spans="1:29" ht="35.1" customHeight="1" x14ac:dyDescent="0.25">
      <c r="A16" s="65" t="s">
        <v>43</v>
      </c>
      <c r="B16" s="102">
        <v>46.28</v>
      </c>
      <c r="C16" s="238"/>
      <c r="D16" s="102">
        <v>26.77</v>
      </c>
      <c r="E16" s="238"/>
      <c r="F16" s="102">
        <v>29.39</v>
      </c>
      <c r="G16" s="102"/>
      <c r="H16" s="238"/>
      <c r="I16" s="102">
        <v>21.71</v>
      </c>
      <c r="J16" s="82" t="s">
        <v>95</v>
      </c>
      <c r="O16" s="114"/>
      <c r="P16" s="107"/>
      <c r="Q16" s="110"/>
      <c r="R16" s="107"/>
      <c r="S16" s="115"/>
      <c r="T16" s="114"/>
      <c r="U16" s="107"/>
      <c r="V16" s="110"/>
    </row>
    <row r="17" spans="1:32" ht="35.1" customHeight="1" x14ac:dyDescent="0.25">
      <c r="A17" s="65" t="s">
        <v>44</v>
      </c>
      <c r="B17" s="102">
        <v>41.85</v>
      </c>
      <c r="C17" s="238"/>
      <c r="D17" s="102">
        <v>20.72</v>
      </c>
      <c r="E17" s="238"/>
      <c r="F17" s="102">
        <v>37.19</v>
      </c>
      <c r="G17" s="102"/>
      <c r="H17" s="238"/>
      <c r="I17" s="102">
        <v>22.45</v>
      </c>
      <c r="J17" s="82" t="s">
        <v>96</v>
      </c>
      <c r="O17" s="114"/>
      <c r="P17" s="107"/>
      <c r="Q17" s="110"/>
      <c r="R17" s="107"/>
      <c r="S17" s="115"/>
      <c r="T17" s="114"/>
      <c r="U17" s="107"/>
      <c r="V17" s="110"/>
    </row>
    <row r="18" spans="1:32" ht="35.1" customHeight="1" x14ac:dyDescent="0.25">
      <c r="A18" s="66" t="s">
        <v>64</v>
      </c>
      <c r="B18" s="102">
        <v>33.119999999999997</v>
      </c>
      <c r="C18" s="238"/>
      <c r="D18" s="102">
        <v>17.03</v>
      </c>
      <c r="E18" s="238"/>
      <c r="F18" s="102">
        <v>53.18</v>
      </c>
      <c r="G18" s="102"/>
      <c r="H18" s="238"/>
      <c r="I18" s="102">
        <v>25.1</v>
      </c>
      <c r="J18" s="83" t="s">
        <v>99</v>
      </c>
      <c r="O18" s="114"/>
      <c r="P18" s="107"/>
      <c r="Q18" s="110"/>
      <c r="R18" s="107"/>
      <c r="S18" s="115"/>
      <c r="T18" s="114"/>
      <c r="U18" s="107"/>
      <c r="V18" s="110"/>
      <c r="W18" s="96"/>
      <c r="X18" s="96"/>
      <c r="Y18" s="96"/>
      <c r="Z18" s="96"/>
    </row>
    <row r="19" spans="1:32" ht="35.1" customHeight="1" x14ac:dyDescent="0.25">
      <c r="A19" s="66" t="s">
        <v>45</v>
      </c>
      <c r="B19" s="102">
        <v>24.81</v>
      </c>
      <c r="C19" s="238"/>
      <c r="D19" s="102">
        <v>12.36</v>
      </c>
      <c r="E19" s="238"/>
      <c r="F19" s="102">
        <v>84.02</v>
      </c>
      <c r="G19" s="102"/>
      <c r="H19" s="238"/>
      <c r="I19" s="102">
        <v>25.9</v>
      </c>
      <c r="J19" s="83" t="s">
        <v>97</v>
      </c>
      <c r="O19" s="114"/>
      <c r="P19" s="107"/>
      <c r="Q19" s="110"/>
      <c r="R19" s="107"/>
      <c r="S19" s="115"/>
      <c r="T19" s="114"/>
      <c r="U19" s="107"/>
      <c r="V19" s="110"/>
    </row>
    <row r="20" spans="1:32" ht="35.1" customHeight="1" thickBot="1" x14ac:dyDescent="0.3">
      <c r="A20" s="252" t="s">
        <v>65</v>
      </c>
      <c r="B20" s="243">
        <v>21.02</v>
      </c>
      <c r="C20" s="239"/>
      <c r="D20" s="243">
        <v>8.2200000000000006</v>
      </c>
      <c r="E20" s="239"/>
      <c r="F20" s="243">
        <v>92.04</v>
      </c>
      <c r="G20" s="243"/>
      <c r="H20" s="239"/>
      <c r="I20" s="243">
        <v>34.83</v>
      </c>
      <c r="J20" s="101" t="s">
        <v>98</v>
      </c>
      <c r="O20" s="114"/>
      <c r="P20" s="107"/>
      <c r="Q20" s="110"/>
      <c r="R20" s="107"/>
      <c r="S20" s="115"/>
      <c r="T20" s="114"/>
      <c r="U20" s="107"/>
      <c r="V20" s="110"/>
      <c r="AA20" s="100"/>
      <c r="AB20" s="100"/>
      <c r="AC20" s="100"/>
      <c r="AD20" s="100"/>
      <c r="AE20" s="100"/>
      <c r="AF20" s="100"/>
    </row>
    <row r="21" spans="1:32" ht="34.5" customHeight="1" thickTop="1" thickBot="1" x14ac:dyDescent="0.3">
      <c r="A21" s="291" t="s">
        <v>81</v>
      </c>
      <c r="B21" s="292">
        <f>SUM(B9:B20)/12</f>
        <v>31.431666666666668</v>
      </c>
      <c r="C21" s="293"/>
      <c r="D21" s="292">
        <f>SUM(D9:D20)/12</f>
        <v>15.345833333333333</v>
      </c>
      <c r="E21" s="293"/>
      <c r="F21" s="292">
        <f>SUM(F9:F20)/12</f>
        <v>64.894999999999996</v>
      </c>
      <c r="G21" s="293"/>
      <c r="H21" s="293"/>
      <c r="I21" s="292">
        <f>SUM(I9:I20)/12</f>
        <v>24.604166666666661</v>
      </c>
      <c r="J21" s="299" t="s">
        <v>100</v>
      </c>
      <c r="O21" s="114"/>
      <c r="P21" s="107"/>
      <c r="Q21" s="110"/>
      <c r="R21" s="107"/>
      <c r="S21" s="115"/>
      <c r="T21" s="114"/>
      <c r="U21" s="107"/>
      <c r="V21" s="110"/>
      <c r="AA21" s="96"/>
      <c r="AB21" s="96"/>
      <c r="AC21" s="96"/>
      <c r="AD21" s="96"/>
      <c r="AE21" s="96"/>
      <c r="AF21" s="96"/>
    </row>
    <row r="22" spans="1:32" ht="23.25" customHeight="1" thickTop="1" thickBot="1" x14ac:dyDescent="0.3">
      <c r="A22" s="397" t="s">
        <v>411</v>
      </c>
      <c r="B22" s="397"/>
      <c r="C22" s="397"/>
      <c r="D22" s="397"/>
      <c r="E22" s="49"/>
      <c r="F22" s="398" t="s">
        <v>354</v>
      </c>
      <c r="G22" s="398"/>
      <c r="H22" s="398"/>
      <c r="I22" s="398"/>
      <c r="J22" s="398"/>
      <c r="O22" s="116"/>
      <c r="P22" s="108"/>
      <c r="Q22" s="111"/>
      <c r="R22" s="108"/>
      <c r="S22" s="117"/>
      <c r="T22" s="116"/>
      <c r="U22" s="108"/>
      <c r="V22" s="111"/>
    </row>
    <row r="23" spans="1:32" ht="36.75" customHeight="1" thickTop="1" x14ac:dyDescent="0.25">
      <c r="A23" s="418" t="s">
        <v>364</v>
      </c>
      <c r="B23" s="418"/>
      <c r="C23" s="418"/>
      <c r="D23" s="418"/>
      <c r="E23" s="119"/>
      <c r="F23" s="412" t="s">
        <v>338</v>
      </c>
      <c r="G23" s="412"/>
      <c r="H23" s="412"/>
      <c r="I23" s="412"/>
      <c r="J23" s="412"/>
    </row>
    <row r="24" spans="1:32" ht="18" customHeight="1" x14ac:dyDescent="0.25">
      <c r="A24" s="118"/>
      <c r="B24" s="119"/>
      <c r="C24" s="119"/>
      <c r="D24" s="119"/>
      <c r="E24" s="119"/>
      <c r="F24" s="85"/>
      <c r="G24" s="85"/>
      <c r="H24" s="85"/>
      <c r="I24" s="85"/>
      <c r="J24" s="85"/>
    </row>
    <row r="25" spans="1:32" ht="23.25" customHeight="1" x14ac:dyDescent="0.25">
      <c r="D25" s="413"/>
      <c r="E25" s="413"/>
      <c r="F25" s="413"/>
      <c r="G25" s="413"/>
      <c r="H25" s="413"/>
      <c r="I25" s="413"/>
      <c r="J25" s="413"/>
    </row>
    <row r="26" spans="1:32" ht="19.5" customHeight="1" x14ac:dyDescent="0.25">
      <c r="A26" s="119"/>
      <c r="B26" s="119"/>
      <c r="C26" s="119"/>
      <c r="D26" s="119"/>
      <c r="E26" s="119"/>
      <c r="F26" s="119"/>
      <c r="G26" s="119"/>
      <c r="H26" s="119"/>
      <c r="I26" s="119"/>
    </row>
    <row r="27" spans="1:32" ht="15" customHeight="1" x14ac:dyDescent="0.25">
      <c r="A27" s="119"/>
      <c r="B27" s="119"/>
      <c r="C27" s="119"/>
      <c r="D27" s="119"/>
      <c r="E27" s="119"/>
      <c r="F27" s="119"/>
      <c r="G27" s="119"/>
      <c r="H27" s="119"/>
      <c r="I27" s="119"/>
    </row>
    <row r="28" spans="1:32" ht="15" customHeight="1" x14ac:dyDescent="0.25">
      <c r="A28" s="240"/>
      <c r="B28" s="240"/>
      <c r="C28" s="240"/>
      <c r="D28" s="240"/>
      <c r="E28" s="240"/>
      <c r="F28" s="240"/>
      <c r="G28" s="240"/>
      <c r="H28" s="240"/>
      <c r="I28" s="240"/>
    </row>
    <row r="29" spans="1:32" ht="15" customHeight="1" x14ac:dyDescent="0.25">
      <c r="A29" s="240"/>
      <c r="B29" s="240"/>
      <c r="C29" s="240"/>
      <c r="D29" s="240"/>
      <c r="E29" s="240"/>
      <c r="F29" s="240"/>
      <c r="G29" s="240"/>
      <c r="H29" s="240"/>
      <c r="I29" s="240"/>
    </row>
    <row r="30" spans="1:32" ht="15" customHeight="1" x14ac:dyDescent="0.25">
      <c r="A30" s="240"/>
      <c r="B30" s="240"/>
      <c r="C30" s="240"/>
      <c r="D30" s="240"/>
      <c r="E30" s="240"/>
      <c r="F30" s="240"/>
      <c r="G30" s="240"/>
      <c r="H30" s="240"/>
      <c r="I30" s="240"/>
    </row>
    <row r="31" spans="1:32" ht="15" customHeight="1" x14ac:dyDescent="0.25">
      <c r="A31" s="240"/>
      <c r="B31" s="240"/>
      <c r="C31" s="240"/>
      <c r="D31" s="240"/>
      <c r="E31" s="240"/>
      <c r="F31" s="240"/>
      <c r="G31" s="240"/>
      <c r="H31" s="240"/>
      <c r="I31" s="240"/>
    </row>
    <row r="32" spans="1:32" ht="7.5" customHeight="1" x14ac:dyDescent="0.25">
      <c r="A32" s="119"/>
      <c r="B32" s="119"/>
      <c r="C32" s="119"/>
      <c r="D32" s="119"/>
      <c r="E32" s="119"/>
      <c r="F32" s="119"/>
      <c r="G32" s="119"/>
      <c r="H32" s="119"/>
      <c r="I32" s="119"/>
    </row>
    <row r="33" spans="1:10" ht="15" customHeight="1" x14ac:dyDescent="0.25">
      <c r="A33" s="119"/>
      <c r="B33" s="119"/>
      <c r="C33" s="119"/>
      <c r="D33" s="119"/>
      <c r="E33" s="119"/>
      <c r="F33" s="119"/>
      <c r="G33" s="119"/>
      <c r="H33" s="119"/>
      <c r="I33" s="119"/>
    </row>
    <row r="34" spans="1:10" ht="15.75" customHeight="1" x14ac:dyDescent="0.25">
      <c r="A34" s="46"/>
      <c r="B34" s="47"/>
      <c r="C34" s="47"/>
      <c r="D34" s="47"/>
      <c r="E34" s="47"/>
      <c r="F34" s="48"/>
      <c r="G34" s="48"/>
      <c r="H34" s="48"/>
      <c r="I34" s="48"/>
    </row>
    <row r="35" spans="1:10" ht="33" customHeight="1" x14ac:dyDescent="0.25">
      <c r="A35" s="414" t="s">
        <v>163</v>
      </c>
      <c r="B35" s="414"/>
      <c r="C35" s="414"/>
      <c r="D35" s="414"/>
      <c r="E35" s="50"/>
      <c r="F35" s="410" t="s">
        <v>399</v>
      </c>
      <c r="G35" s="410"/>
      <c r="H35" s="410"/>
      <c r="I35" s="410"/>
      <c r="J35" s="410"/>
    </row>
  </sheetData>
  <mergeCells count="19">
    <mergeCell ref="D25:J25"/>
    <mergeCell ref="F35:J35"/>
    <mergeCell ref="F7:F8"/>
    <mergeCell ref="I7:I8"/>
    <mergeCell ref="A23:D23"/>
    <mergeCell ref="F23:J23"/>
    <mergeCell ref="A35:D35"/>
    <mergeCell ref="A22:D22"/>
    <mergeCell ref="F22:J22"/>
    <mergeCell ref="A1:J1"/>
    <mergeCell ref="A2:J2"/>
    <mergeCell ref="A4:A8"/>
    <mergeCell ref="B4:D4"/>
    <mergeCell ref="F4:I4"/>
    <mergeCell ref="J4:J8"/>
    <mergeCell ref="B5:D5"/>
    <mergeCell ref="F5:I5"/>
    <mergeCell ref="B7:B8"/>
    <mergeCell ref="D7:D8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4"/>
  <sheetViews>
    <sheetView rightToLeft="1" view="pageBreakPreview" zoomScaleSheetLayoutView="100" workbookViewId="0">
      <selection activeCell="F5" sqref="F5:I5"/>
    </sheetView>
  </sheetViews>
  <sheetFormatPr defaultColWidth="9" defaultRowHeight="15.75" x14ac:dyDescent="0.25"/>
  <cols>
    <col min="1" max="1" width="14.625" style="22" customWidth="1"/>
    <col min="2" max="2" width="12.875" style="21" customWidth="1"/>
    <col min="3" max="3" width="0.5" style="21" customWidth="1"/>
    <col min="4" max="4" width="12.375" style="21" customWidth="1"/>
    <col min="5" max="5" width="0.625" style="21" customWidth="1"/>
    <col min="6" max="6" width="12.875" style="21" customWidth="1"/>
    <col min="7" max="7" width="2.75" style="21" hidden="1" customWidth="1"/>
    <col min="8" max="8" width="0.5" style="21" customWidth="1"/>
    <col min="9" max="9" width="12" style="21" customWidth="1"/>
    <col min="10" max="10" width="13.5" style="21" customWidth="1"/>
    <col min="11" max="14" width="9" style="21"/>
    <col min="15" max="15" width="9.375" style="21" bestFit="1" customWidth="1"/>
    <col min="16" max="16384" width="9" style="21"/>
  </cols>
  <sheetData>
    <row r="1" spans="1:29" ht="30.75" customHeight="1" x14ac:dyDescent="0.25">
      <c r="A1" s="399" t="s">
        <v>386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29" ht="33" customHeight="1" x14ac:dyDescent="0.25">
      <c r="A2" s="400" t="s">
        <v>275</v>
      </c>
      <c r="B2" s="400"/>
      <c r="C2" s="400"/>
      <c r="D2" s="400"/>
      <c r="E2" s="400"/>
      <c r="F2" s="400"/>
      <c r="G2" s="400"/>
      <c r="H2" s="400"/>
      <c r="I2" s="400"/>
      <c r="J2" s="400"/>
      <c r="K2" s="259"/>
    </row>
    <row r="3" spans="1:29" ht="26.1" customHeight="1" thickBot="1" x14ac:dyDescent="0.3">
      <c r="A3" s="45" t="s">
        <v>294</v>
      </c>
      <c r="B3" s="43"/>
      <c r="C3" s="43"/>
      <c r="D3" s="43"/>
      <c r="E3" s="43"/>
      <c r="F3" s="43"/>
      <c r="G3" s="43"/>
      <c r="H3" s="43"/>
      <c r="I3" s="43"/>
      <c r="J3" s="79" t="s">
        <v>295</v>
      </c>
    </row>
    <row r="4" spans="1:29" ht="39.75" customHeight="1" thickTop="1" x14ac:dyDescent="0.25">
      <c r="A4" s="401" t="s">
        <v>35</v>
      </c>
      <c r="B4" s="404" t="s">
        <v>362</v>
      </c>
      <c r="C4" s="404"/>
      <c r="D4" s="404"/>
      <c r="E4" s="390"/>
      <c r="F4" s="404" t="s">
        <v>366</v>
      </c>
      <c r="G4" s="404"/>
      <c r="H4" s="404"/>
      <c r="I4" s="404"/>
      <c r="J4" s="405" t="s">
        <v>85</v>
      </c>
    </row>
    <row r="5" spans="1:29" ht="27" customHeight="1" x14ac:dyDescent="0.25">
      <c r="A5" s="402"/>
      <c r="B5" s="408" t="s">
        <v>365</v>
      </c>
      <c r="C5" s="408"/>
      <c r="D5" s="408"/>
      <c r="E5" s="394"/>
      <c r="F5" s="409" t="s">
        <v>443</v>
      </c>
      <c r="G5" s="409"/>
      <c r="H5" s="409"/>
      <c r="I5" s="409"/>
      <c r="J5" s="406"/>
    </row>
    <row r="6" spans="1:29" ht="26.25" customHeight="1" x14ac:dyDescent="0.25">
      <c r="A6" s="402"/>
      <c r="B6" s="316" t="s">
        <v>49</v>
      </c>
      <c r="C6" s="364"/>
      <c r="D6" s="316" t="s">
        <v>50</v>
      </c>
      <c r="E6" s="364"/>
      <c r="F6" s="316" t="s">
        <v>363</v>
      </c>
      <c r="G6" s="327"/>
      <c r="H6" s="364"/>
      <c r="I6" s="316" t="s">
        <v>439</v>
      </c>
      <c r="J6" s="406"/>
    </row>
    <row r="7" spans="1:29" ht="26.1" customHeight="1" x14ac:dyDescent="0.25">
      <c r="A7" s="402"/>
      <c r="B7" s="420" t="s">
        <v>101</v>
      </c>
      <c r="C7" s="365"/>
      <c r="D7" s="420" t="s">
        <v>102</v>
      </c>
      <c r="E7" s="365"/>
      <c r="F7" s="420" t="s">
        <v>86</v>
      </c>
      <c r="G7" s="365"/>
      <c r="H7" s="365"/>
      <c r="I7" s="420" t="s">
        <v>87</v>
      </c>
      <c r="J7" s="406"/>
    </row>
    <row r="8" spans="1:29" ht="12" customHeight="1" thickBot="1" x14ac:dyDescent="0.3">
      <c r="A8" s="403"/>
      <c r="B8" s="421"/>
      <c r="C8" s="371"/>
      <c r="D8" s="421"/>
      <c r="E8" s="371"/>
      <c r="F8" s="421"/>
      <c r="G8" s="371"/>
      <c r="H8" s="371"/>
      <c r="I8" s="421"/>
      <c r="J8" s="407"/>
    </row>
    <row r="9" spans="1:29" ht="35.1" customHeight="1" x14ac:dyDescent="0.25">
      <c r="A9" s="369" t="s">
        <v>36</v>
      </c>
      <c r="B9" s="103">
        <v>15.44</v>
      </c>
      <c r="C9" s="18"/>
      <c r="D9" s="103">
        <v>2.82</v>
      </c>
      <c r="E9" s="18"/>
      <c r="F9" s="103">
        <v>77.33</v>
      </c>
      <c r="G9" s="103"/>
      <c r="H9" s="18"/>
      <c r="I9" s="103">
        <v>32.92</v>
      </c>
      <c r="J9" s="81" t="s">
        <v>88</v>
      </c>
      <c r="P9" s="112"/>
      <c r="Q9" s="106"/>
      <c r="R9" s="109"/>
      <c r="S9" s="106"/>
      <c r="T9" s="113"/>
      <c r="U9" s="112"/>
      <c r="V9" s="106"/>
      <c r="W9" s="109"/>
    </row>
    <row r="10" spans="1:29" ht="35.1" customHeight="1" x14ac:dyDescent="0.25">
      <c r="A10" s="65" t="s">
        <v>37</v>
      </c>
      <c r="B10" s="102">
        <v>16.28</v>
      </c>
      <c r="C10" s="238"/>
      <c r="D10" s="102">
        <v>4.82</v>
      </c>
      <c r="E10" s="238"/>
      <c r="F10" s="102">
        <v>73.19</v>
      </c>
      <c r="G10" s="102"/>
      <c r="H10" s="238"/>
      <c r="I10" s="102">
        <v>26.6</v>
      </c>
      <c r="J10" s="82" t="s">
        <v>89</v>
      </c>
      <c r="P10" s="114"/>
      <c r="Q10" s="107"/>
      <c r="R10" s="110"/>
      <c r="S10" s="107"/>
      <c r="T10" s="115"/>
      <c r="U10" s="114"/>
      <c r="V10" s="107"/>
      <c r="W10" s="110"/>
    </row>
    <row r="11" spans="1:29" ht="35.1" customHeight="1" x14ac:dyDescent="0.25">
      <c r="A11" s="65" t="s">
        <v>38</v>
      </c>
      <c r="B11" s="102">
        <v>23.84</v>
      </c>
      <c r="C11" s="238"/>
      <c r="D11" s="102">
        <v>9.56</v>
      </c>
      <c r="E11" s="238"/>
      <c r="F11" s="102">
        <v>71.13</v>
      </c>
      <c r="G11" s="102"/>
      <c r="H11" s="238"/>
      <c r="I11" s="102">
        <v>22.78</v>
      </c>
      <c r="J11" s="82" t="s">
        <v>90</v>
      </c>
      <c r="P11" s="114"/>
      <c r="Q11" s="107"/>
      <c r="R11" s="110"/>
      <c r="S11" s="107"/>
      <c r="T11" s="115"/>
      <c r="U11" s="114"/>
      <c r="V11" s="107"/>
      <c r="W11" s="110"/>
    </row>
    <row r="12" spans="1:29" ht="35.1" customHeight="1" x14ac:dyDescent="0.25">
      <c r="A12" s="65" t="s">
        <v>39</v>
      </c>
      <c r="B12" s="102">
        <v>26.94</v>
      </c>
      <c r="C12" s="238"/>
      <c r="D12" s="102">
        <v>12.05</v>
      </c>
      <c r="E12" s="238"/>
      <c r="F12" s="102">
        <v>59.08</v>
      </c>
      <c r="G12" s="102"/>
      <c r="H12" s="238"/>
      <c r="I12" s="102">
        <v>15.39</v>
      </c>
      <c r="J12" s="82" t="s">
        <v>91</v>
      </c>
      <c r="P12" s="114"/>
      <c r="Q12" s="107"/>
      <c r="R12" s="110"/>
      <c r="S12" s="107"/>
      <c r="T12" s="115"/>
      <c r="U12" s="114"/>
      <c r="V12" s="107"/>
      <c r="W12" s="110"/>
    </row>
    <row r="13" spans="1:29" ht="35.1" customHeight="1" thickBot="1" x14ac:dyDescent="0.3">
      <c r="A13" s="65" t="s">
        <v>40</v>
      </c>
      <c r="B13" s="102">
        <v>31.6</v>
      </c>
      <c r="C13" s="238"/>
      <c r="D13" s="102">
        <v>17.09</v>
      </c>
      <c r="E13" s="238"/>
      <c r="F13" s="102">
        <v>53.13</v>
      </c>
      <c r="G13" s="102"/>
      <c r="H13" s="238"/>
      <c r="I13" s="102">
        <v>13.42</v>
      </c>
      <c r="J13" s="82" t="s">
        <v>92</v>
      </c>
      <c r="P13" s="114"/>
      <c r="Q13" s="107"/>
      <c r="R13" s="110"/>
      <c r="S13" s="107"/>
      <c r="T13" s="115"/>
      <c r="U13" s="114"/>
      <c r="V13" s="107"/>
      <c r="W13" s="110"/>
    </row>
    <row r="14" spans="1:29" ht="35.1" customHeight="1" x14ac:dyDescent="0.25">
      <c r="A14" s="65" t="s">
        <v>41</v>
      </c>
      <c r="B14" s="102">
        <v>36.49</v>
      </c>
      <c r="C14" s="238"/>
      <c r="D14" s="102">
        <v>20.3</v>
      </c>
      <c r="E14" s="238"/>
      <c r="F14" s="102">
        <v>44.93</v>
      </c>
      <c r="G14" s="102"/>
      <c r="H14" s="238"/>
      <c r="I14" s="102">
        <v>11.16</v>
      </c>
      <c r="J14" s="82" t="s">
        <v>93</v>
      </c>
      <c r="P14" s="114"/>
      <c r="Q14" s="107"/>
      <c r="R14" s="110"/>
      <c r="S14" s="107"/>
      <c r="T14" s="115"/>
      <c r="U14" s="114"/>
      <c r="V14" s="107"/>
      <c r="W14" s="110"/>
      <c r="AA14" s="98"/>
      <c r="AB14" s="98"/>
      <c r="AC14" s="98"/>
    </row>
    <row r="15" spans="1:29" ht="35.1" customHeight="1" x14ac:dyDescent="0.25">
      <c r="A15" s="65" t="s">
        <v>42</v>
      </c>
      <c r="B15" s="102">
        <v>40.74</v>
      </c>
      <c r="C15" s="238"/>
      <c r="D15" s="102">
        <v>24.35</v>
      </c>
      <c r="E15" s="238"/>
      <c r="F15" s="102">
        <v>32.26</v>
      </c>
      <c r="G15" s="102"/>
      <c r="H15" s="238"/>
      <c r="I15" s="102">
        <v>7.75</v>
      </c>
      <c r="J15" s="82" t="s">
        <v>94</v>
      </c>
      <c r="P15" s="114"/>
      <c r="Q15" s="107"/>
      <c r="R15" s="110"/>
      <c r="S15" s="107"/>
      <c r="T15" s="115"/>
      <c r="U15" s="114"/>
      <c r="V15" s="107"/>
      <c r="W15" s="110"/>
    </row>
    <row r="16" spans="1:29" ht="35.1" customHeight="1" x14ac:dyDescent="0.25">
      <c r="A16" s="65" t="s">
        <v>43</v>
      </c>
      <c r="B16" s="102">
        <v>41.84</v>
      </c>
      <c r="C16" s="238"/>
      <c r="D16" s="102">
        <v>25.49</v>
      </c>
      <c r="E16" s="238"/>
      <c r="F16" s="102">
        <v>43.04</v>
      </c>
      <c r="G16" s="102"/>
      <c r="H16" s="238"/>
      <c r="I16" s="102">
        <v>13.82</v>
      </c>
      <c r="J16" s="82" t="s">
        <v>95</v>
      </c>
      <c r="P16" s="114"/>
      <c r="Q16" s="107"/>
      <c r="R16" s="110"/>
      <c r="S16" s="107"/>
      <c r="T16" s="115"/>
      <c r="U16" s="114"/>
      <c r="V16" s="107"/>
      <c r="W16" s="110"/>
    </row>
    <row r="17" spans="1:32" ht="35.1" customHeight="1" x14ac:dyDescent="0.25">
      <c r="A17" s="65" t="s">
        <v>44</v>
      </c>
      <c r="B17" s="102">
        <v>38.17</v>
      </c>
      <c r="C17" s="238"/>
      <c r="D17" s="102">
        <v>20.99</v>
      </c>
      <c r="E17" s="238"/>
      <c r="F17" s="102">
        <v>31.48</v>
      </c>
      <c r="G17" s="102"/>
      <c r="H17" s="238"/>
      <c r="I17" s="102">
        <v>9.64</v>
      </c>
      <c r="J17" s="82" t="s">
        <v>96</v>
      </c>
      <c r="P17" s="114"/>
      <c r="Q17" s="107"/>
      <c r="R17" s="110"/>
      <c r="S17" s="107"/>
      <c r="T17" s="115"/>
      <c r="U17" s="114"/>
      <c r="V17" s="107"/>
      <c r="W17" s="110"/>
    </row>
    <row r="18" spans="1:32" ht="35.1" customHeight="1" x14ac:dyDescent="0.25">
      <c r="A18" s="66" t="s">
        <v>64</v>
      </c>
      <c r="B18" s="102">
        <v>30.03</v>
      </c>
      <c r="C18" s="238"/>
      <c r="D18" s="102">
        <v>17.03</v>
      </c>
      <c r="E18" s="238"/>
      <c r="F18" s="102">
        <v>58.66</v>
      </c>
      <c r="G18" s="102"/>
      <c r="H18" s="238"/>
      <c r="I18" s="102">
        <v>21.47</v>
      </c>
      <c r="J18" s="83" t="s">
        <v>99</v>
      </c>
      <c r="P18" s="114"/>
      <c r="Q18" s="107"/>
      <c r="R18" s="110"/>
      <c r="S18" s="107"/>
      <c r="T18" s="115"/>
      <c r="U18" s="114"/>
      <c r="V18" s="107"/>
      <c r="W18" s="110"/>
      <c r="X18" s="96"/>
      <c r="Y18" s="96"/>
      <c r="Z18" s="96"/>
    </row>
    <row r="19" spans="1:32" ht="35.1" customHeight="1" x14ac:dyDescent="0.25">
      <c r="A19" s="66" t="s">
        <v>45</v>
      </c>
      <c r="B19" s="102">
        <v>24.29</v>
      </c>
      <c r="C19" s="238"/>
      <c r="D19" s="102">
        <v>11.36</v>
      </c>
      <c r="E19" s="238"/>
      <c r="F19" s="102">
        <v>70.77</v>
      </c>
      <c r="G19" s="102"/>
      <c r="H19" s="238"/>
      <c r="I19" s="102">
        <v>29.59</v>
      </c>
      <c r="J19" s="83" t="s">
        <v>97</v>
      </c>
      <c r="P19" s="114"/>
      <c r="Q19" s="107"/>
      <c r="R19" s="110"/>
      <c r="S19" s="107"/>
      <c r="T19" s="115"/>
      <c r="U19" s="114"/>
      <c r="V19" s="107"/>
      <c r="W19" s="110"/>
    </row>
    <row r="20" spans="1:32" ht="35.1" customHeight="1" thickBot="1" x14ac:dyDescent="0.3">
      <c r="A20" s="67" t="s">
        <v>65</v>
      </c>
      <c r="B20" s="243">
        <v>18.43</v>
      </c>
      <c r="C20" s="239"/>
      <c r="D20" s="243">
        <v>7.01</v>
      </c>
      <c r="E20" s="239"/>
      <c r="F20" s="243">
        <v>86.07</v>
      </c>
      <c r="G20" s="243"/>
      <c r="H20" s="239"/>
      <c r="I20" s="243">
        <v>40.049999999999997</v>
      </c>
      <c r="J20" s="84" t="s">
        <v>98</v>
      </c>
      <c r="O20" s="100"/>
      <c r="P20" s="116"/>
      <c r="Q20" s="108"/>
      <c r="R20" s="111"/>
      <c r="S20" s="108"/>
      <c r="T20" s="117"/>
      <c r="U20" s="116"/>
      <c r="V20" s="108"/>
      <c r="W20" s="111"/>
      <c r="AA20" s="100"/>
      <c r="AB20" s="100"/>
      <c r="AC20" s="100"/>
      <c r="AD20" s="100"/>
      <c r="AE20" s="100"/>
      <c r="AF20" s="100"/>
    </row>
    <row r="21" spans="1:32" ht="34.5" customHeight="1" thickTop="1" thickBot="1" x14ac:dyDescent="0.3">
      <c r="A21" s="291" t="s">
        <v>81</v>
      </c>
      <c r="B21" s="292">
        <f>SUM(B9:B20)/12</f>
        <v>28.674166666666668</v>
      </c>
      <c r="C21" s="293"/>
      <c r="D21" s="292">
        <f>SUM(D9:D20)/12</f>
        <v>14.405833333333334</v>
      </c>
      <c r="E21" s="293"/>
      <c r="F21" s="292">
        <f>SUM(F9:F20)/12</f>
        <v>58.422499999999992</v>
      </c>
      <c r="G21" s="293"/>
      <c r="H21" s="293"/>
      <c r="I21" s="292">
        <f>SUM(I9:I20)/12</f>
        <v>20.382500000000004</v>
      </c>
      <c r="J21" s="299" t="s">
        <v>100</v>
      </c>
      <c r="O21" s="96"/>
      <c r="P21" s="96"/>
      <c r="AA21" s="96"/>
      <c r="AB21" s="96"/>
      <c r="AC21" s="96"/>
      <c r="AD21" s="96"/>
      <c r="AE21" s="96"/>
      <c r="AF21" s="96"/>
    </row>
    <row r="22" spans="1:32" ht="24.75" customHeight="1" thickTop="1" x14ac:dyDescent="0.25">
      <c r="A22" s="397" t="s">
        <v>411</v>
      </c>
      <c r="B22" s="397"/>
      <c r="C22" s="397"/>
      <c r="D22" s="397"/>
      <c r="E22" s="49"/>
      <c r="F22" s="398" t="s">
        <v>354</v>
      </c>
      <c r="G22" s="398"/>
      <c r="H22" s="398"/>
      <c r="I22" s="398"/>
      <c r="J22" s="398"/>
    </row>
    <row r="23" spans="1:32" ht="35.25" customHeight="1" x14ac:dyDescent="0.25">
      <c r="A23" s="418" t="s">
        <v>364</v>
      </c>
      <c r="B23" s="418"/>
      <c r="C23" s="418"/>
      <c r="D23" s="418"/>
      <c r="E23" s="119"/>
      <c r="F23" s="412" t="s">
        <v>338</v>
      </c>
      <c r="G23" s="412"/>
      <c r="H23" s="412"/>
      <c r="I23" s="412"/>
      <c r="J23" s="412"/>
    </row>
    <row r="24" spans="1:32" ht="18" customHeight="1" x14ac:dyDescent="0.25">
      <c r="A24" s="118"/>
      <c r="B24" s="119"/>
      <c r="C24" s="119"/>
      <c r="D24" s="119"/>
      <c r="E24" s="119"/>
      <c r="F24" s="85"/>
      <c r="G24" s="85"/>
      <c r="H24" s="85"/>
      <c r="I24" s="85"/>
      <c r="J24" s="85"/>
    </row>
    <row r="25" spans="1:32" ht="23.25" customHeight="1" x14ac:dyDescent="0.25">
      <c r="D25" s="413"/>
      <c r="E25" s="413"/>
      <c r="F25" s="413"/>
      <c r="G25" s="413"/>
      <c r="H25" s="413"/>
      <c r="I25" s="413"/>
      <c r="J25" s="413"/>
    </row>
    <row r="26" spans="1:32" ht="21" customHeight="1" x14ac:dyDescent="0.25">
      <c r="A26" s="119"/>
      <c r="B26" s="119"/>
      <c r="C26" s="119"/>
      <c r="D26" s="119"/>
      <c r="E26" s="119"/>
      <c r="F26" s="119"/>
      <c r="G26" s="119"/>
      <c r="H26" s="119"/>
      <c r="I26" s="119"/>
    </row>
    <row r="27" spans="1:32" ht="20.25" customHeight="1" x14ac:dyDescent="0.25">
      <c r="A27" s="119"/>
      <c r="B27" s="119"/>
      <c r="C27" s="119"/>
      <c r="D27" s="119"/>
      <c r="E27" s="119"/>
      <c r="F27" s="119"/>
      <c r="G27" s="119"/>
      <c r="H27" s="119"/>
      <c r="I27" s="119"/>
    </row>
    <row r="28" spans="1:32" ht="20.25" customHeight="1" x14ac:dyDescent="0.25">
      <c r="A28" s="240"/>
      <c r="B28" s="240"/>
      <c r="C28" s="240"/>
      <c r="D28" s="240"/>
      <c r="E28" s="240"/>
      <c r="F28" s="240"/>
      <c r="G28" s="240"/>
      <c r="H28" s="240"/>
      <c r="I28" s="240"/>
    </row>
    <row r="29" spans="1:32" ht="8.25" customHeight="1" x14ac:dyDescent="0.25">
      <c r="A29" s="240"/>
      <c r="B29" s="240"/>
      <c r="C29" s="240"/>
      <c r="D29" s="240"/>
      <c r="E29" s="240"/>
      <c r="F29" s="240"/>
      <c r="G29" s="240"/>
      <c r="H29" s="240"/>
      <c r="I29" s="240"/>
    </row>
    <row r="30" spans="1:32" ht="7.5" customHeight="1" x14ac:dyDescent="0.25">
      <c r="A30" s="240"/>
      <c r="B30" s="240"/>
      <c r="C30" s="240"/>
      <c r="D30" s="240"/>
      <c r="E30" s="240"/>
      <c r="F30" s="240"/>
      <c r="G30" s="240"/>
      <c r="H30" s="240"/>
      <c r="I30" s="240"/>
    </row>
    <row r="31" spans="1:32" ht="9.75" customHeight="1" x14ac:dyDescent="0.25">
      <c r="A31" s="119"/>
      <c r="B31" s="119"/>
      <c r="C31" s="119"/>
      <c r="D31" s="119"/>
      <c r="E31" s="119"/>
      <c r="F31" s="119"/>
      <c r="G31" s="119"/>
      <c r="H31" s="119"/>
      <c r="I31" s="119"/>
    </row>
    <row r="32" spans="1:32" ht="7.5" customHeight="1" x14ac:dyDescent="0.25">
      <c r="A32" s="119"/>
      <c r="B32" s="119"/>
      <c r="C32" s="119"/>
      <c r="D32" s="119"/>
      <c r="E32" s="119"/>
      <c r="F32" s="119"/>
      <c r="G32" s="119"/>
      <c r="H32" s="119"/>
      <c r="I32" s="119"/>
    </row>
    <row r="33" spans="1:10" ht="15.75" customHeight="1" x14ac:dyDescent="0.25">
      <c r="A33" s="46"/>
      <c r="B33" s="47"/>
      <c r="C33" s="47"/>
      <c r="D33" s="47"/>
      <c r="E33" s="47"/>
      <c r="F33" s="48"/>
      <c r="G33" s="48"/>
      <c r="H33" s="48"/>
      <c r="I33" s="48"/>
    </row>
    <row r="34" spans="1:10" ht="33" customHeight="1" x14ac:dyDescent="0.25">
      <c r="A34" s="414" t="s">
        <v>163</v>
      </c>
      <c r="B34" s="414"/>
      <c r="C34" s="414"/>
      <c r="D34" s="414"/>
      <c r="E34" s="50"/>
      <c r="F34" s="410" t="s">
        <v>400</v>
      </c>
      <c r="G34" s="410"/>
      <c r="H34" s="410"/>
      <c r="I34" s="410"/>
      <c r="J34" s="410"/>
    </row>
  </sheetData>
  <mergeCells count="19">
    <mergeCell ref="D25:J25"/>
    <mergeCell ref="F34:J34"/>
    <mergeCell ref="F7:F8"/>
    <mergeCell ref="I7:I8"/>
    <mergeCell ref="A23:D23"/>
    <mergeCell ref="F23:J23"/>
    <mergeCell ref="A34:D34"/>
    <mergeCell ref="A22:D22"/>
    <mergeCell ref="F22:J22"/>
    <mergeCell ref="A1:J1"/>
    <mergeCell ref="A2:J2"/>
    <mergeCell ref="A4:A8"/>
    <mergeCell ref="B4:D4"/>
    <mergeCell ref="F4:I4"/>
    <mergeCell ref="J4:J8"/>
    <mergeCell ref="B5:D5"/>
    <mergeCell ref="F5:I5"/>
    <mergeCell ref="B7:B8"/>
    <mergeCell ref="D7:D8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4"/>
  <sheetViews>
    <sheetView rightToLeft="1" view="pageBreakPreview" zoomScaleSheetLayoutView="100" workbookViewId="0">
      <selection activeCell="F5" sqref="F5:I5"/>
    </sheetView>
  </sheetViews>
  <sheetFormatPr defaultColWidth="9" defaultRowHeight="15.75" x14ac:dyDescent="0.25"/>
  <cols>
    <col min="1" max="1" width="14.25" style="22" customWidth="1"/>
    <col min="2" max="2" width="13.125" style="21" customWidth="1"/>
    <col min="3" max="3" width="0.375" style="21" customWidth="1"/>
    <col min="4" max="4" width="12.875" style="21" customWidth="1"/>
    <col min="5" max="5" width="0.375" style="21" customWidth="1"/>
    <col min="6" max="6" width="13.125" style="21" customWidth="1"/>
    <col min="7" max="7" width="2.75" style="21" hidden="1" customWidth="1"/>
    <col min="8" max="8" width="0.25" style="21" customWidth="1"/>
    <col min="9" max="9" width="12.625" style="21" customWidth="1"/>
    <col min="10" max="10" width="15.125" style="21" customWidth="1"/>
    <col min="11" max="14" width="9" style="21"/>
    <col min="15" max="15" width="9.375" style="21" bestFit="1" customWidth="1"/>
    <col min="16" max="16384" width="9" style="21"/>
  </cols>
  <sheetData>
    <row r="1" spans="1:29" ht="31.5" customHeight="1" x14ac:dyDescent="0.25">
      <c r="A1" s="399" t="s">
        <v>387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29" ht="38.25" customHeight="1" x14ac:dyDescent="0.25">
      <c r="A2" s="400" t="s">
        <v>272</v>
      </c>
      <c r="B2" s="415"/>
      <c r="C2" s="415"/>
      <c r="D2" s="415"/>
      <c r="E2" s="415"/>
      <c r="F2" s="415"/>
      <c r="G2" s="415"/>
      <c r="H2" s="415"/>
      <c r="I2" s="415"/>
      <c r="J2" s="415"/>
    </row>
    <row r="3" spans="1:29" ht="26.1" customHeight="1" thickBot="1" x14ac:dyDescent="0.3">
      <c r="A3" s="45" t="s">
        <v>328</v>
      </c>
      <c r="B3" s="43"/>
      <c r="C3" s="269"/>
      <c r="D3" s="43"/>
      <c r="E3" s="43"/>
      <c r="F3" s="43"/>
      <c r="G3" s="43"/>
      <c r="H3" s="43"/>
      <c r="I3" s="43"/>
      <c r="J3" s="79" t="s">
        <v>329</v>
      </c>
    </row>
    <row r="4" spans="1:29" ht="36" customHeight="1" thickTop="1" x14ac:dyDescent="0.25">
      <c r="A4" s="401" t="s">
        <v>35</v>
      </c>
      <c r="B4" s="404" t="s">
        <v>361</v>
      </c>
      <c r="C4" s="404"/>
      <c r="D4" s="404"/>
      <c r="E4" s="390"/>
      <c r="F4" s="404" t="s">
        <v>367</v>
      </c>
      <c r="G4" s="404"/>
      <c r="H4" s="404"/>
      <c r="I4" s="404"/>
      <c r="J4" s="405" t="s">
        <v>85</v>
      </c>
    </row>
    <row r="5" spans="1:29" ht="33.75" customHeight="1" x14ac:dyDescent="0.25">
      <c r="A5" s="402"/>
      <c r="B5" s="408" t="s">
        <v>365</v>
      </c>
      <c r="C5" s="408"/>
      <c r="D5" s="408"/>
      <c r="E5" s="394"/>
      <c r="F5" s="409" t="s">
        <v>443</v>
      </c>
      <c r="G5" s="409"/>
      <c r="H5" s="409"/>
      <c r="I5" s="409"/>
      <c r="J5" s="406"/>
    </row>
    <row r="6" spans="1:29" ht="27" customHeight="1" x14ac:dyDescent="0.25">
      <c r="A6" s="402"/>
      <c r="B6" s="316" t="s">
        <v>49</v>
      </c>
      <c r="C6" s="364"/>
      <c r="D6" s="316" t="s">
        <v>50</v>
      </c>
      <c r="E6" s="364"/>
      <c r="F6" s="316" t="s">
        <v>363</v>
      </c>
      <c r="G6" s="327"/>
      <c r="H6" s="364"/>
      <c r="I6" s="316" t="s">
        <v>439</v>
      </c>
      <c r="J6" s="406"/>
    </row>
    <row r="7" spans="1:29" ht="26.1" customHeight="1" x14ac:dyDescent="0.25">
      <c r="A7" s="402"/>
      <c r="B7" s="420" t="s">
        <v>101</v>
      </c>
      <c r="C7" s="365"/>
      <c r="D7" s="420" t="s">
        <v>102</v>
      </c>
      <c r="E7" s="365"/>
      <c r="F7" s="420" t="s">
        <v>86</v>
      </c>
      <c r="G7" s="365"/>
      <c r="H7" s="365"/>
      <c r="I7" s="420" t="s">
        <v>87</v>
      </c>
      <c r="J7" s="406"/>
    </row>
    <row r="8" spans="1:29" ht="6" customHeight="1" x14ac:dyDescent="0.25">
      <c r="A8" s="403"/>
      <c r="B8" s="421"/>
      <c r="C8" s="371"/>
      <c r="D8" s="421"/>
      <c r="E8" s="371"/>
      <c r="F8" s="421"/>
      <c r="G8" s="371"/>
      <c r="H8" s="371"/>
      <c r="I8" s="421"/>
      <c r="J8" s="407"/>
    </row>
    <row r="9" spans="1:29" ht="35.1" customHeight="1" x14ac:dyDescent="0.25">
      <c r="A9" s="373" t="s">
        <v>36</v>
      </c>
      <c r="B9" s="178">
        <v>17.12</v>
      </c>
      <c r="C9" s="374"/>
      <c r="D9" s="178">
        <v>4.7699999999999996</v>
      </c>
      <c r="E9" s="374"/>
      <c r="F9" s="178">
        <v>94.04</v>
      </c>
      <c r="G9" s="375"/>
      <c r="H9" s="375"/>
      <c r="I9" s="178">
        <v>36.520000000000003</v>
      </c>
      <c r="J9" s="93" t="s">
        <v>88</v>
      </c>
    </row>
    <row r="10" spans="1:29" ht="35.1" customHeight="1" x14ac:dyDescent="0.25">
      <c r="A10" s="306" t="s">
        <v>37</v>
      </c>
      <c r="B10" s="104">
        <v>20.39</v>
      </c>
      <c r="C10" s="2"/>
      <c r="D10" s="104">
        <v>3.54</v>
      </c>
      <c r="E10" s="2"/>
      <c r="F10" s="104">
        <v>78.39</v>
      </c>
      <c r="G10" s="300"/>
      <c r="H10" s="300"/>
      <c r="I10" s="104">
        <v>26.13</v>
      </c>
      <c r="J10" s="301" t="s">
        <v>89</v>
      </c>
    </row>
    <row r="11" spans="1:29" ht="35.1" customHeight="1" x14ac:dyDescent="0.25">
      <c r="A11" s="306" t="s">
        <v>38</v>
      </c>
      <c r="B11" s="104">
        <v>26.42</v>
      </c>
      <c r="C11" s="2"/>
      <c r="D11" s="104">
        <v>10.88</v>
      </c>
      <c r="E11" s="2"/>
      <c r="F11" s="104">
        <v>88.09</v>
      </c>
      <c r="G11" s="300"/>
      <c r="H11" s="300"/>
      <c r="I11" s="104">
        <v>29.36</v>
      </c>
      <c r="J11" s="301" t="s">
        <v>90</v>
      </c>
    </row>
    <row r="12" spans="1:29" ht="35.1" customHeight="1" x14ac:dyDescent="0.25">
      <c r="A12" s="306" t="s">
        <v>39</v>
      </c>
      <c r="B12" s="104">
        <v>33.340000000000003</v>
      </c>
      <c r="C12" s="2"/>
      <c r="D12" s="104">
        <v>12.25</v>
      </c>
      <c r="E12" s="2"/>
      <c r="F12" s="104">
        <v>80.47</v>
      </c>
      <c r="G12" s="300"/>
      <c r="H12" s="300"/>
      <c r="I12" s="104">
        <v>26.82</v>
      </c>
      <c r="J12" s="301" t="s">
        <v>91</v>
      </c>
    </row>
    <row r="13" spans="1:29" ht="35.1" customHeight="1" thickBot="1" x14ac:dyDescent="0.3">
      <c r="A13" s="306" t="s">
        <v>40</v>
      </c>
      <c r="B13" s="104">
        <v>42.92</v>
      </c>
      <c r="C13" s="2"/>
      <c r="D13" s="104">
        <v>16.21</v>
      </c>
      <c r="E13" s="2"/>
      <c r="F13" s="104">
        <v>58.88</v>
      </c>
      <c r="G13" s="300"/>
      <c r="H13" s="300"/>
      <c r="I13" s="104">
        <v>19.63</v>
      </c>
      <c r="J13" s="301" t="s">
        <v>92</v>
      </c>
    </row>
    <row r="14" spans="1:29" ht="35.1" customHeight="1" x14ac:dyDescent="0.25">
      <c r="A14" s="306" t="s">
        <v>41</v>
      </c>
      <c r="B14" s="104">
        <v>43.3</v>
      </c>
      <c r="C14" s="2"/>
      <c r="D14" s="104">
        <v>21.17</v>
      </c>
      <c r="E14" s="2"/>
      <c r="F14" s="104">
        <v>48.13</v>
      </c>
      <c r="G14" s="300"/>
      <c r="H14" s="300"/>
      <c r="I14" s="104">
        <v>12.63</v>
      </c>
      <c r="J14" s="301" t="s">
        <v>93</v>
      </c>
      <c r="AA14" s="98"/>
      <c r="AB14" s="98"/>
      <c r="AC14" s="98"/>
    </row>
    <row r="15" spans="1:29" ht="35.1" customHeight="1" x14ac:dyDescent="0.25">
      <c r="A15" s="306" t="s">
        <v>42</v>
      </c>
      <c r="B15" s="104">
        <v>44.72</v>
      </c>
      <c r="C15" s="2"/>
      <c r="D15" s="104">
        <v>24.85</v>
      </c>
      <c r="E15" s="2"/>
      <c r="F15" s="104">
        <v>35.869999999999997</v>
      </c>
      <c r="G15" s="300"/>
      <c r="H15" s="300"/>
      <c r="I15" s="104">
        <v>6.46</v>
      </c>
      <c r="J15" s="301" t="s">
        <v>94</v>
      </c>
    </row>
    <row r="16" spans="1:29" ht="35.1" customHeight="1" x14ac:dyDescent="0.25">
      <c r="A16" s="306" t="s">
        <v>43</v>
      </c>
      <c r="B16" s="104">
        <v>45.44</v>
      </c>
      <c r="C16" s="2"/>
      <c r="D16" s="104">
        <v>26.38</v>
      </c>
      <c r="E16" s="2"/>
      <c r="F16" s="104">
        <v>39.299999999999997</v>
      </c>
      <c r="G16" s="300"/>
      <c r="H16" s="300"/>
      <c r="I16" s="104">
        <v>7.68</v>
      </c>
      <c r="J16" s="301" t="s">
        <v>95</v>
      </c>
    </row>
    <row r="17" spans="1:32" ht="35.1" customHeight="1" x14ac:dyDescent="0.25">
      <c r="A17" s="306" t="s">
        <v>44</v>
      </c>
      <c r="B17" s="104">
        <v>41.43</v>
      </c>
      <c r="C17" s="2"/>
      <c r="D17" s="104">
        <v>21.47</v>
      </c>
      <c r="E17" s="2"/>
      <c r="F17" s="104">
        <v>43.21</v>
      </c>
      <c r="G17" s="300"/>
      <c r="H17" s="300"/>
      <c r="I17" s="104">
        <v>8.02</v>
      </c>
      <c r="J17" s="301" t="s">
        <v>96</v>
      </c>
    </row>
    <row r="18" spans="1:32" ht="35.1" customHeight="1" x14ac:dyDescent="0.25">
      <c r="A18" s="307" t="s">
        <v>64</v>
      </c>
      <c r="B18" s="104">
        <v>33.25</v>
      </c>
      <c r="C18" s="2"/>
      <c r="D18" s="104">
        <v>18.05</v>
      </c>
      <c r="E18" s="2"/>
      <c r="F18" s="104">
        <v>56.94</v>
      </c>
      <c r="G18" s="300"/>
      <c r="H18" s="300"/>
      <c r="I18" s="104">
        <v>18.84</v>
      </c>
      <c r="J18" s="87" t="s">
        <v>99</v>
      </c>
      <c r="R18" s="80"/>
      <c r="S18" s="80"/>
      <c r="T18" s="80"/>
      <c r="U18" s="80"/>
      <c r="V18" s="80"/>
      <c r="W18" s="80"/>
      <c r="X18" s="80"/>
      <c r="Y18" s="80"/>
      <c r="Z18" s="80"/>
    </row>
    <row r="19" spans="1:32" ht="35.1" customHeight="1" x14ac:dyDescent="0.25">
      <c r="A19" s="307" t="s">
        <v>45</v>
      </c>
      <c r="B19" s="104">
        <v>25.43</v>
      </c>
      <c r="C19" s="2"/>
      <c r="D19" s="104">
        <v>12.35</v>
      </c>
      <c r="E19" s="2"/>
      <c r="F19" s="104">
        <v>78.33</v>
      </c>
      <c r="G19" s="300"/>
      <c r="H19" s="300"/>
      <c r="I19" s="104">
        <v>30.3</v>
      </c>
      <c r="J19" s="87" t="s">
        <v>97</v>
      </c>
      <c r="Q19" s="100"/>
    </row>
    <row r="20" spans="1:32" ht="35.1" customHeight="1" thickBot="1" x14ac:dyDescent="0.3">
      <c r="A20" s="308" t="s">
        <v>65</v>
      </c>
      <c r="B20" s="246">
        <v>20.09</v>
      </c>
      <c r="C20" s="247"/>
      <c r="D20" s="246">
        <v>7.53</v>
      </c>
      <c r="E20" s="247"/>
      <c r="F20" s="246">
        <v>89.09</v>
      </c>
      <c r="G20" s="302"/>
      <c r="H20" s="302"/>
      <c r="I20" s="246">
        <v>41.64</v>
      </c>
      <c r="J20" s="89" t="s">
        <v>98</v>
      </c>
      <c r="O20" s="100"/>
      <c r="P20" s="100"/>
      <c r="Q20" s="80"/>
      <c r="AA20" s="100"/>
      <c r="AB20" s="100"/>
      <c r="AC20" s="100"/>
      <c r="AD20" s="100"/>
      <c r="AE20" s="100"/>
      <c r="AF20" s="100"/>
    </row>
    <row r="21" spans="1:32" ht="34.5" customHeight="1" thickTop="1" thickBot="1" x14ac:dyDescent="0.3">
      <c r="A21" s="291" t="s">
        <v>81</v>
      </c>
      <c r="B21" s="292">
        <f>SUM(B9:B20)/12</f>
        <v>32.820833333333333</v>
      </c>
      <c r="C21" s="293"/>
      <c r="D21" s="292">
        <f>SUM(D9:D20)/12</f>
        <v>14.954166666666666</v>
      </c>
      <c r="E21" s="293"/>
      <c r="F21" s="292">
        <f>SUM(F9:F20)/12</f>
        <v>65.894999999999996</v>
      </c>
      <c r="G21" s="293"/>
      <c r="H21" s="293"/>
      <c r="I21" s="292">
        <f>SUM(I9:I20)/12</f>
        <v>22.002500000000001</v>
      </c>
      <c r="J21" s="299" t="s">
        <v>100</v>
      </c>
      <c r="O21" s="80"/>
      <c r="P21" s="80"/>
      <c r="AA21" s="80"/>
      <c r="AB21" s="80"/>
      <c r="AC21" s="80"/>
      <c r="AD21" s="80"/>
      <c r="AE21" s="80"/>
      <c r="AF21" s="80"/>
    </row>
    <row r="22" spans="1:32" ht="25.5" customHeight="1" thickTop="1" x14ac:dyDescent="0.25">
      <c r="A22" s="397" t="s">
        <v>411</v>
      </c>
      <c r="B22" s="397"/>
      <c r="C22" s="397"/>
      <c r="D22" s="397"/>
      <c r="E22" s="49"/>
      <c r="F22" s="398" t="s">
        <v>354</v>
      </c>
      <c r="G22" s="398"/>
      <c r="H22" s="398"/>
      <c r="I22" s="398"/>
      <c r="J22" s="398"/>
    </row>
    <row r="23" spans="1:32" ht="35.25" customHeight="1" x14ac:dyDescent="0.25">
      <c r="A23" s="418" t="s">
        <v>364</v>
      </c>
      <c r="B23" s="418"/>
      <c r="C23" s="418"/>
      <c r="D23" s="418"/>
      <c r="E23" s="60"/>
      <c r="F23" s="412" t="s">
        <v>338</v>
      </c>
      <c r="G23" s="412"/>
      <c r="H23" s="412"/>
      <c r="I23" s="412"/>
      <c r="J23" s="412"/>
    </row>
    <row r="24" spans="1:32" ht="18" customHeight="1" x14ac:dyDescent="0.25">
      <c r="A24" s="59"/>
      <c r="B24" s="60"/>
      <c r="C24" s="60"/>
      <c r="D24" s="60"/>
      <c r="E24" s="60"/>
      <c r="F24" s="85"/>
      <c r="G24" s="85"/>
      <c r="H24" s="85"/>
      <c r="I24" s="85"/>
      <c r="J24" s="85"/>
    </row>
    <row r="25" spans="1:32" ht="17.25" customHeight="1" x14ac:dyDescent="0.25">
      <c r="D25" s="413"/>
      <c r="E25" s="413"/>
      <c r="F25" s="413"/>
      <c r="G25" s="413"/>
      <c r="H25" s="413"/>
      <c r="I25" s="413"/>
      <c r="J25" s="413"/>
    </row>
    <row r="26" spans="1:32" ht="26.25" customHeight="1" x14ac:dyDescent="0.25">
      <c r="A26" s="42"/>
      <c r="B26" s="42"/>
      <c r="C26" s="42"/>
      <c r="D26" s="42"/>
      <c r="E26" s="42"/>
      <c r="F26" s="42"/>
      <c r="G26" s="42"/>
      <c r="H26" s="42"/>
      <c r="I26" s="42"/>
    </row>
    <row r="27" spans="1:32" ht="16.5" customHeight="1" x14ac:dyDescent="0.25">
      <c r="A27" s="54"/>
      <c r="B27" s="54"/>
      <c r="C27" s="54"/>
      <c r="D27" s="54"/>
      <c r="E27" s="54"/>
      <c r="F27" s="54"/>
      <c r="G27" s="54"/>
      <c r="H27" s="54"/>
      <c r="I27" s="54"/>
    </row>
    <row r="28" spans="1:32" ht="18.75" customHeight="1" x14ac:dyDescent="0.25">
      <c r="A28" s="54"/>
      <c r="B28" s="54"/>
      <c r="C28" s="54"/>
      <c r="D28" s="54"/>
      <c r="E28" s="54"/>
      <c r="F28" s="54"/>
      <c r="G28" s="54"/>
      <c r="H28" s="54"/>
      <c r="I28" s="54"/>
    </row>
    <row r="29" spans="1:32" ht="15.75" customHeight="1" x14ac:dyDescent="0.25">
      <c r="A29" s="54"/>
      <c r="B29" s="54"/>
      <c r="C29" s="54"/>
      <c r="D29" s="54"/>
      <c r="E29" s="54"/>
      <c r="F29" s="54"/>
      <c r="G29" s="54"/>
      <c r="H29" s="54"/>
      <c r="I29" s="54"/>
    </row>
    <row r="30" spans="1:32" ht="17.25" customHeight="1" x14ac:dyDescent="0.25">
      <c r="A30" s="236"/>
      <c r="B30" s="236"/>
      <c r="C30" s="236"/>
      <c r="D30" s="236"/>
      <c r="E30" s="236"/>
      <c r="F30" s="236"/>
      <c r="G30" s="236"/>
      <c r="H30" s="236"/>
      <c r="I30" s="236"/>
    </row>
    <row r="31" spans="1:32" ht="12" customHeight="1" x14ac:dyDescent="0.25">
      <c r="A31" s="236"/>
      <c r="B31" s="236"/>
      <c r="C31" s="236"/>
      <c r="D31" s="236"/>
      <c r="E31" s="236"/>
      <c r="F31" s="236"/>
      <c r="G31" s="236"/>
      <c r="H31" s="236"/>
      <c r="I31" s="236"/>
    </row>
    <row r="32" spans="1:32" ht="1.5" hidden="1" customHeight="1" x14ac:dyDescent="0.25">
      <c r="A32" s="236"/>
      <c r="B32" s="236"/>
      <c r="C32" s="236"/>
      <c r="D32" s="236"/>
      <c r="E32" s="236"/>
      <c r="F32" s="236"/>
      <c r="G32" s="236"/>
      <c r="H32" s="236"/>
      <c r="I32" s="236"/>
    </row>
    <row r="33" spans="1:10" ht="20.25" customHeight="1" x14ac:dyDescent="0.25">
      <c r="A33" s="46"/>
      <c r="B33" s="47"/>
      <c r="C33" s="47"/>
      <c r="D33" s="47"/>
      <c r="E33" s="47"/>
      <c r="F33" s="48"/>
      <c r="G33" s="48"/>
      <c r="H33" s="48"/>
      <c r="I33" s="48"/>
    </row>
    <row r="34" spans="1:10" ht="33" customHeight="1" x14ac:dyDescent="0.25">
      <c r="A34" s="414" t="s">
        <v>163</v>
      </c>
      <c r="B34" s="414"/>
      <c r="C34" s="414"/>
      <c r="D34" s="414"/>
      <c r="E34" s="50"/>
      <c r="F34" s="410" t="s">
        <v>335</v>
      </c>
      <c r="G34" s="410"/>
      <c r="H34" s="410"/>
      <c r="I34" s="410"/>
      <c r="J34" s="410"/>
    </row>
  </sheetData>
  <mergeCells count="19">
    <mergeCell ref="D25:J25"/>
    <mergeCell ref="F23:J23"/>
    <mergeCell ref="F34:J34"/>
    <mergeCell ref="A23:D23"/>
    <mergeCell ref="A34:D34"/>
    <mergeCell ref="A22:D22"/>
    <mergeCell ref="F22:J22"/>
    <mergeCell ref="J4:J8"/>
    <mergeCell ref="B4:D4"/>
    <mergeCell ref="A1:J1"/>
    <mergeCell ref="A2:J2"/>
    <mergeCell ref="F4:I4"/>
    <mergeCell ref="B5:D5"/>
    <mergeCell ref="F5:I5"/>
    <mergeCell ref="F7:F8"/>
    <mergeCell ref="I7:I8"/>
    <mergeCell ref="D7:D8"/>
    <mergeCell ref="B7:B8"/>
    <mergeCell ref="A4:A8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5"/>
  <sheetViews>
    <sheetView rightToLeft="1" view="pageBreakPreview" zoomScaleSheetLayoutView="100" workbookViewId="0">
      <selection activeCell="F5" sqref="F5:I5"/>
    </sheetView>
  </sheetViews>
  <sheetFormatPr defaultColWidth="9" defaultRowHeight="15.75" x14ac:dyDescent="0.25"/>
  <cols>
    <col min="1" max="1" width="15.875" style="22" customWidth="1"/>
    <col min="2" max="2" width="13.125" style="21" customWidth="1"/>
    <col min="3" max="3" width="0.5" style="21" customWidth="1"/>
    <col min="4" max="4" width="11.25" style="21" customWidth="1"/>
    <col min="5" max="5" width="0.625" style="21" customWidth="1"/>
    <col min="6" max="6" width="13.125" style="21" customWidth="1"/>
    <col min="7" max="7" width="2.75" style="21" hidden="1" customWidth="1"/>
    <col min="8" max="8" width="0.5" style="21" customWidth="1"/>
    <col min="9" max="9" width="12.625" style="21" customWidth="1"/>
    <col min="10" max="10" width="15" style="21" customWidth="1"/>
    <col min="11" max="14" width="9" style="21"/>
    <col min="15" max="15" width="9.375" style="21" bestFit="1" customWidth="1"/>
    <col min="16" max="16384" width="9" style="21"/>
  </cols>
  <sheetData>
    <row r="1" spans="1:29" ht="31.5" customHeight="1" x14ac:dyDescent="0.25">
      <c r="A1" s="399" t="s">
        <v>388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29" ht="31.5" customHeight="1" x14ac:dyDescent="0.25">
      <c r="A2" s="400" t="s">
        <v>277</v>
      </c>
      <c r="B2" s="400"/>
      <c r="C2" s="400"/>
      <c r="D2" s="400"/>
      <c r="E2" s="400"/>
      <c r="F2" s="400"/>
      <c r="G2" s="400"/>
      <c r="H2" s="400"/>
      <c r="I2" s="400"/>
      <c r="J2" s="400"/>
    </row>
    <row r="3" spans="1:29" ht="26.1" customHeight="1" thickBot="1" x14ac:dyDescent="0.3">
      <c r="A3" s="45" t="s">
        <v>296</v>
      </c>
      <c r="B3" s="43"/>
      <c r="C3" s="43"/>
      <c r="D3" s="43"/>
      <c r="E3" s="43"/>
      <c r="F3" s="43"/>
      <c r="G3" s="43"/>
      <c r="H3" s="43"/>
      <c r="I3" s="43"/>
      <c r="J3" s="79" t="s">
        <v>297</v>
      </c>
    </row>
    <row r="4" spans="1:29" ht="35.25" customHeight="1" thickTop="1" x14ac:dyDescent="0.25">
      <c r="A4" s="401" t="s">
        <v>35</v>
      </c>
      <c r="B4" s="404" t="s">
        <v>362</v>
      </c>
      <c r="C4" s="404"/>
      <c r="D4" s="404"/>
      <c r="E4" s="390"/>
      <c r="F4" s="404" t="s">
        <v>367</v>
      </c>
      <c r="G4" s="404"/>
      <c r="H4" s="404"/>
      <c r="I4" s="404"/>
      <c r="J4" s="405" t="s">
        <v>85</v>
      </c>
    </row>
    <row r="5" spans="1:29" ht="39" customHeight="1" x14ac:dyDescent="0.25">
      <c r="A5" s="402"/>
      <c r="B5" s="408" t="s">
        <v>365</v>
      </c>
      <c r="C5" s="408"/>
      <c r="D5" s="408"/>
      <c r="E5" s="394"/>
      <c r="F5" s="409" t="s">
        <v>443</v>
      </c>
      <c r="G5" s="409"/>
      <c r="H5" s="409"/>
      <c r="I5" s="409"/>
      <c r="J5" s="406"/>
    </row>
    <row r="6" spans="1:29" ht="23.25" customHeight="1" x14ac:dyDescent="0.25">
      <c r="A6" s="402"/>
      <c r="B6" s="316" t="s">
        <v>49</v>
      </c>
      <c r="C6" s="364"/>
      <c r="D6" s="316" t="s">
        <v>50</v>
      </c>
      <c r="E6" s="364"/>
      <c r="F6" s="316" t="s">
        <v>164</v>
      </c>
      <c r="G6" s="327"/>
      <c r="H6" s="364"/>
      <c r="I6" s="316" t="s">
        <v>439</v>
      </c>
      <c r="J6" s="406"/>
    </row>
    <row r="7" spans="1:29" ht="26.1" customHeight="1" x14ac:dyDescent="0.25">
      <c r="A7" s="402"/>
      <c r="B7" s="422" t="s">
        <v>101</v>
      </c>
      <c r="C7" s="324"/>
      <c r="D7" s="422" t="s">
        <v>102</v>
      </c>
      <c r="E7" s="324"/>
      <c r="F7" s="422" t="s">
        <v>86</v>
      </c>
      <c r="G7" s="324"/>
      <c r="H7" s="324"/>
      <c r="I7" s="422" t="s">
        <v>87</v>
      </c>
      <c r="J7" s="406"/>
    </row>
    <row r="8" spans="1:29" ht="10.5" customHeight="1" x14ac:dyDescent="0.25">
      <c r="A8" s="403"/>
      <c r="B8" s="423"/>
      <c r="C8" s="376"/>
      <c r="D8" s="423"/>
      <c r="E8" s="376"/>
      <c r="F8" s="423"/>
      <c r="G8" s="376"/>
      <c r="H8" s="376"/>
      <c r="I8" s="423"/>
      <c r="J8" s="407"/>
    </row>
    <row r="9" spans="1:29" ht="35.1" customHeight="1" x14ac:dyDescent="0.25">
      <c r="A9" s="369" t="s">
        <v>36</v>
      </c>
      <c r="B9" s="103">
        <v>16.64</v>
      </c>
      <c r="C9" s="18"/>
      <c r="D9" s="103">
        <v>5.88</v>
      </c>
      <c r="E9" s="18"/>
      <c r="F9" s="103">
        <v>91.2</v>
      </c>
      <c r="G9" s="103"/>
      <c r="H9" s="18"/>
      <c r="I9" s="103">
        <v>38.04</v>
      </c>
      <c r="J9" s="81" t="s">
        <v>88</v>
      </c>
    </row>
    <row r="10" spans="1:29" ht="35.1" customHeight="1" x14ac:dyDescent="0.25">
      <c r="A10" s="65" t="s">
        <v>37</v>
      </c>
      <c r="B10" s="102">
        <v>19.46</v>
      </c>
      <c r="C10" s="238"/>
      <c r="D10" s="102">
        <v>5.6</v>
      </c>
      <c r="E10" s="238"/>
      <c r="F10" s="102">
        <v>71.540000000000006</v>
      </c>
      <c r="G10" s="102"/>
      <c r="H10" s="238"/>
      <c r="I10" s="102">
        <v>20.89</v>
      </c>
      <c r="J10" s="82" t="s">
        <v>89</v>
      </c>
    </row>
    <row r="11" spans="1:29" ht="35.1" customHeight="1" x14ac:dyDescent="0.25">
      <c r="A11" s="65" t="s">
        <v>38</v>
      </c>
      <c r="B11" s="102">
        <v>25.89</v>
      </c>
      <c r="C11" s="238"/>
      <c r="D11" s="102">
        <v>10.68</v>
      </c>
      <c r="E11" s="238"/>
      <c r="F11" s="102">
        <v>80.02</v>
      </c>
      <c r="G11" s="102"/>
      <c r="H11" s="238"/>
      <c r="I11" s="102">
        <v>21.75</v>
      </c>
      <c r="J11" s="82" t="s">
        <v>90</v>
      </c>
    </row>
    <row r="12" spans="1:29" ht="35.1" customHeight="1" x14ac:dyDescent="0.25">
      <c r="A12" s="65" t="s">
        <v>39</v>
      </c>
      <c r="B12" s="102">
        <v>30.57</v>
      </c>
      <c r="C12" s="238"/>
      <c r="D12" s="102">
        <v>14.26</v>
      </c>
      <c r="E12" s="238"/>
      <c r="F12" s="102">
        <v>70.09</v>
      </c>
      <c r="G12" s="102"/>
      <c r="H12" s="238"/>
      <c r="I12" s="102">
        <v>15.55</v>
      </c>
      <c r="J12" s="82" t="s">
        <v>91</v>
      </c>
    </row>
    <row r="13" spans="1:29" ht="35.1" customHeight="1" thickBot="1" x14ac:dyDescent="0.3">
      <c r="A13" s="65" t="s">
        <v>40</v>
      </c>
      <c r="B13" s="102">
        <v>36.42</v>
      </c>
      <c r="C13" s="238"/>
      <c r="D13" s="102">
        <v>19.850000000000001</v>
      </c>
      <c r="E13" s="238"/>
      <c r="F13" s="102">
        <v>45.58</v>
      </c>
      <c r="G13" s="102"/>
      <c r="H13" s="238"/>
      <c r="I13" s="102">
        <v>10.23</v>
      </c>
      <c r="J13" s="82" t="s">
        <v>92</v>
      </c>
    </row>
    <row r="14" spans="1:29" ht="35.1" customHeight="1" x14ac:dyDescent="0.25">
      <c r="A14" s="65" t="s">
        <v>41</v>
      </c>
      <c r="B14" s="102">
        <v>41.6</v>
      </c>
      <c r="C14" s="238"/>
      <c r="D14" s="102">
        <v>23.56</v>
      </c>
      <c r="E14" s="238"/>
      <c r="F14" s="102">
        <v>35.1</v>
      </c>
      <c r="G14" s="102"/>
      <c r="H14" s="238"/>
      <c r="I14" s="102">
        <v>9.2200000000000006</v>
      </c>
      <c r="J14" s="82" t="s">
        <v>93</v>
      </c>
      <c r="AA14" s="98"/>
      <c r="AB14" s="98"/>
      <c r="AC14" s="98"/>
    </row>
    <row r="15" spans="1:29" ht="35.1" customHeight="1" x14ac:dyDescent="0.25">
      <c r="A15" s="65" t="s">
        <v>42</v>
      </c>
      <c r="B15" s="102">
        <v>45.36</v>
      </c>
      <c r="C15" s="238"/>
      <c r="D15" s="102">
        <v>24.83</v>
      </c>
      <c r="E15" s="238"/>
      <c r="F15" s="102">
        <v>29.21</v>
      </c>
      <c r="G15" s="102"/>
      <c r="H15" s="238"/>
      <c r="I15" s="102">
        <v>6.45</v>
      </c>
      <c r="J15" s="82" t="s">
        <v>94</v>
      </c>
    </row>
    <row r="16" spans="1:29" ht="35.1" customHeight="1" x14ac:dyDescent="0.25">
      <c r="A16" s="65" t="s">
        <v>43</v>
      </c>
      <c r="B16" s="102">
        <v>46.35</v>
      </c>
      <c r="C16" s="238"/>
      <c r="D16" s="102">
        <v>26.06</v>
      </c>
      <c r="E16" s="238"/>
      <c r="F16" s="102">
        <v>32.96</v>
      </c>
      <c r="G16" s="102"/>
      <c r="H16" s="238"/>
      <c r="I16" s="102">
        <v>7.49</v>
      </c>
      <c r="J16" s="82" t="s">
        <v>95</v>
      </c>
    </row>
    <row r="17" spans="1:32" ht="35.1" customHeight="1" x14ac:dyDescent="0.25">
      <c r="A17" s="65" t="s">
        <v>44</v>
      </c>
      <c r="B17" s="102">
        <v>42.97</v>
      </c>
      <c r="C17" s="238"/>
      <c r="D17" s="102">
        <v>23.4</v>
      </c>
      <c r="E17" s="238"/>
      <c r="F17" s="102">
        <v>34.380000000000003</v>
      </c>
      <c r="G17" s="102"/>
      <c r="H17" s="238"/>
      <c r="I17" s="102">
        <v>7.83</v>
      </c>
      <c r="J17" s="82" t="s">
        <v>96</v>
      </c>
    </row>
    <row r="18" spans="1:32" ht="35.1" customHeight="1" x14ac:dyDescent="0.25">
      <c r="A18" s="66" t="s">
        <v>64</v>
      </c>
      <c r="B18" s="102">
        <v>34.85</v>
      </c>
      <c r="C18" s="238"/>
      <c r="D18" s="102">
        <v>18.78</v>
      </c>
      <c r="E18" s="238"/>
      <c r="F18" s="102">
        <v>50.45</v>
      </c>
      <c r="G18" s="102"/>
      <c r="H18" s="238"/>
      <c r="I18" s="102">
        <v>16.28</v>
      </c>
      <c r="J18" s="83" t="s">
        <v>99</v>
      </c>
      <c r="R18" s="96"/>
      <c r="S18" s="96"/>
      <c r="T18" s="96"/>
      <c r="U18" s="96"/>
      <c r="V18" s="96"/>
      <c r="W18" s="96"/>
      <c r="X18" s="96"/>
      <c r="Y18" s="96"/>
      <c r="Z18" s="96"/>
    </row>
    <row r="19" spans="1:32" ht="35.1" customHeight="1" x14ac:dyDescent="0.25">
      <c r="A19" s="66" t="s">
        <v>45</v>
      </c>
      <c r="B19" s="102">
        <v>25.95</v>
      </c>
      <c r="C19" s="238"/>
      <c r="D19" s="102">
        <v>12.51</v>
      </c>
      <c r="E19" s="238"/>
      <c r="F19" s="102">
        <v>76.099999999999994</v>
      </c>
      <c r="G19" s="102"/>
      <c r="H19" s="238"/>
      <c r="I19" s="102">
        <v>27.4</v>
      </c>
      <c r="J19" s="83" t="s">
        <v>97</v>
      </c>
      <c r="Q19" s="100"/>
    </row>
    <row r="20" spans="1:32" ht="35.1" customHeight="1" thickBot="1" x14ac:dyDescent="0.3">
      <c r="A20" s="252" t="s">
        <v>65</v>
      </c>
      <c r="B20" s="243">
        <v>17.87</v>
      </c>
      <c r="C20" s="239"/>
      <c r="D20" s="243">
        <v>11.04</v>
      </c>
      <c r="E20" s="239"/>
      <c r="F20" s="243">
        <v>82.84</v>
      </c>
      <c r="G20" s="243"/>
      <c r="H20" s="239"/>
      <c r="I20" s="243">
        <v>26.91</v>
      </c>
      <c r="J20" s="101" t="s">
        <v>98</v>
      </c>
      <c r="O20" s="100"/>
      <c r="P20" s="100"/>
      <c r="Q20" s="96"/>
      <c r="AA20" s="100"/>
      <c r="AB20" s="100"/>
      <c r="AC20" s="100"/>
      <c r="AD20" s="100"/>
      <c r="AE20" s="100"/>
      <c r="AF20" s="100"/>
    </row>
    <row r="21" spans="1:32" ht="34.5" customHeight="1" thickTop="1" thickBot="1" x14ac:dyDescent="0.3">
      <c r="A21" s="291" t="s">
        <v>81</v>
      </c>
      <c r="B21" s="292">
        <f>SUM(B9:B20)/12</f>
        <v>31.994166666666668</v>
      </c>
      <c r="C21" s="293"/>
      <c r="D21" s="292">
        <f>SUM(D9:D20)/12</f>
        <v>16.370833333333334</v>
      </c>
      <c r="E21" s="293"/>
      <c r="F21" s="292">
        <f>SUM(F9:F20)/12</f>
        <v>58.289166666666667</v>
      </c>
      <c r="G21" s="293"/>
      <c r="H21" s="293"/>
      <c r="I21" s="292">
        <f>SUM(I9:I20)/12</f>
        <v>17.33666666666667</v>
      </c>
      <c r="J21" s="299" t="s">
        <v>100</v>
      </c>
      <c r="O21" s="96"/>
      <c r="P21" s="96"/>
      <c r="AA21" s="96"/>
      <c r="AB21" s="96"/>
      <c r="AC21" s="96"/>
      <c r="AD21" s="96"/>
      <c r="AE21" s="96"/>
      <c r="AF21" s="96"/>
    </row>
    <row r="22" spans="1:32" ht="23.25" customHeight="1" thickTop="1" x14ac:dyDescent="0.25">
      <c r="A22" s="397" t="s">
        <v>411</v>
      </c>
      <c r="B22" s="397"/>
      <c r="C22" s="397"/>
      <c r="D22" s="397"/>
      <c r="E22" s="49"/>
      <c r="F22" s="398" t="s">
        <v>354</v>
      </c>
      <c r="G22" s="398"/>
      <c r="H22" s="398"/>
      <c r="I22" s="398"/>
      <c r="J22" s="398"/>
    </row>
    <row r="23" spans="1:32" ht="35.25" customHeight="1" x14ac:dyDescent="0.25">
      <c r="A23" s="418" t="s">
        <v>364</v>
      </c>
      <c r="B23" s="418"/>
      <c r="C23" s="418"/>
      <c r="D23" s="418"/>
      <c r="E23" s="119"/>
      <c r="F23" s="412" t="s">
        <v>338</v>
      </c>
      <c r="G23" s="412"/>
      <c r="H23" s="412"/>
      <c r="I23" s="412"/>
      <c r="J23" s="412"/>
    </row>
    <row r="24" spans="1:32" ht="18" customHeight="1" x14ac:dyDescent="0.25">
      <c r="A24" s="118"/>
      <c r="B24" s="119"/>
      <c r="C24" s="119"/>
      <c r="D24" s="119"/>
      <c r="E24" s="119"/>
      <c r="F24" s="85"/>
      <c r="G24" s="85"/>
      <c r="H24" s="85"/>
      <c r="I24" s="85"/>
      <c r="J24" s="85"/>
    </row>
    <row r="25" spans="1:32" ht="23.25" customHeight="1" x14ac:dyDescent="0.25">
      <c r="D25" s="413"/>
      <c r="E25" s="413"/>
      <c r="F25" s="413"/>
      <c r="G25" s="413"/>
      <c r="H25" s="413"/>
      <c r="I25" s="413"/>
      <c r="J25" s="413"/>
    </row>
    <row r="26" spans="1:32" ht="22.5" customHeight="1" x14ac:dyDescent="0.25">
      <c r="A26" s="119"/>
      <c r="B26" s="119"/>
      <c r="C26" s="119"/>
      <c r="D26" s="119"/>
      <c r="E26" s="119"/>
      <c r="F26" s="119"/>
      <c r="G26" s="119"/>
      <c r="H26" s="119"/>
      <c r="I26" s="119"/>
    </row>
    <row r="27" spans="1:32" ht="17.25" customHeight="1" x14ac:dyDescent="0.25">
      <c r="A27" s="119"/>
      <c r="B27" s="119"/>
      <c r="C27" s="119"/>
      <c r="D27" s="119"/>
      <c r="E27" s="119"/>
      <c r="F27" s="119"/>
      <c r="G27" s="119"/>
      <c r="H27" s="119"/>
      <c r="I27" s="119"/>
    </row>
    <row r="28" spans="1:32" ht="12.75" customHeight="1" x14ac:dyDescent="0.25">
      <c r="A28" s="119"/>
      <c r="B28" s="119"/>
      <c r="C28" s="119"/>
      <c r="D28" s="119"/>
      <c r="E28" s="119"/>
      <c r="F28" s="119"/>
      <c r="G28" s="119"/>
      <c r="H28" s="119"/>
      <c r="I28" s="119"/>
    </row>
    <row r="29" spans="1:32" ht="12.75" customHeight="1" x14ac:dyDescent="0.25">
      <c r="A29" s="240"/>
      <c r="B29" s="240"/>
      <c r="C29" s="240"/>
      <c r="D29" s="240"/>
      <c r="E29" s="240"/>
      <c r="F29" s="240"/>
      <c r="G29" s="240"/>
      <c r="H29" s="240"/>
      <c r="I29" s="240"/>
    </row>
    <row r="30" spans="1:32" ht="12.75" customHeight="1" x14ac:dyDescent="0.25">
      <c r="A30" s="240"/>
      <c r="B30" s="240"/>
      <c r="C30" s="240"/>
      <c r="D30" s="240"/>
      <c r="E30" s="240"/>
      <c r="F30" s="240"/>
      <c r="G30" s="240"/>
      <c r="H30" s="240"/>
      <c r="I30" s="240"/>
    </row>
    <row r="31" spans="1:32" ht="12.75" customHeight="1" x14ac:dyDescent="0.25">
      <c r="A31" s="240"/>
      <c r="B31" s="240"/>
      <c r="C31" s="240"/>
      <c r="D31" s="240"/>
      <c r="E31" s="240"/>
      <c r="F31" s="240"/>
      <c r="G31" s="240"/>
      <c r="H31" s="240"/>
      <c r="I31" s="240"/>
    </row>
    <row r="32" spans="1:32" ht="12.75" customHeight="1" x14ac:dyDescent="0.25">
      <c r="A32" s="240"/>
      <c r="B32" s="240"/>
      <c r="C32" s="240"/>
      <c r="D32" s="240"/>
      <c r="E32" s="240"/>
      <c r="F32" s="240"/>
      <c r="G32" s="240"/>
      <c r="H32" s="240"/>
      <c r="I32" s="240"/>
    </row>
    <row r="33" spans="1:10" ht="2.25" customHeight="1" x14ac:dyDescent="0.25">
      <c r="A33" s="119"/>
      <c r="B33" s="119"/>
      <c r="C33" s="119"/>
      <c r="D33" s="119"/>
      <c r="E33" s="119"/>
      <c r="F33" s="119"/>
      <c r="G33" s="119"/>
      <c r="H33" s="119"/>
      <c r="I33" s="119"/>
    </row>
    <row r="34" spans="1:10" ht="15.75" customHeight="1" x14ac:dyDescent="0.25">
      <c r="A34" s="46"/>
      <c r="B34" s="47"/>
      <c r="C34" s="47"/>
      <c r="D34" s="47"/>
      <c r="E34" s="47"/>
      <c r="F34" s="48"/>
      <c r="G34" s="48"/>
      <c r="H34" s="48"/>
      <c r="I34" s="48"/>
    </row>
    <row r="35" spans="1:10" ht="33" customHeight="1" x14ac:dyDescent="0.25">
      <c r="A35" s="414" t="s">
        <v>163</v>
      </c>
      <c r="B35" s="414"/>
      <c r="C35" s="414"/>
      <c r="D35" s="414"/>
      <c r="E35" s="50"/>
      <c r="F35" s="410" t="s">
        <v>401</v>
      </c>
      <c r="G35" s="410"/>
      <c r="H35" s="410"/>
      <c r="I35" s="410"/>
      <c r="J35" s="410"/>
    </row>
  </sheetData>
  <mergeCells count="19">
    <mergeCell ref="D25:J25"/>
    <mergeCell ref="F35:J35"/>
    <mergeCell ref="F7:F8"/>
    <mergeCell ref="I7:I8"/>
    <mergeCell ref="A23:D23"/>
    <mergeCell ref="F23:J23"/>
    <mergeCell ref="A35:D35"/>
    <mergeCell ref="A22:D22"/>
    <mergeCell ref="F22:J22"/>
    <mergeCell ref="A1:J1"/>
    <mergeCell ref="A2:J2"/>
    <mergeCell ref="A4:A8"/>
    <mergeCell ref="B4:D4"/>
    <mergeCell ref="F4:I4"/>
    <mergeCell ref="J4:J8"/>
    <mergeCell ref="B5:D5"/>
    <mergeCell ref="F5:I5"/>
    <mergeCell ref="B7:B8"/>
    <mergeCell ref="D7:D8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4"/>
  <sheetViews>
    <sheetView rightToLeft="1" view="pageBreakPreview" zoomScaleSheetLayoutView="100" workbookViewId="0">
      <selection activeCell="F5" sqref="F5:I5"/>
    </sheetView>
  </sheetViews>
  <sheetFormatPr defaultColWidth="9" defaultRowHeight="15.75" x14ac:dyDescent="0.25"/>
  <cols>
    <col min="1" max="1" width="14.75" style="22" customWidth="1"/>
    <col min="2" max="2" width="12.75" style="21" customWidth="1"/>
    <col min="3" max="3" width="0.5" style="21" customWidth="1"/>
    <col min="4" max="4" width="12.5" style="21" customWidth="1"/>
    <col min="5" max="5" width="0.375" style="21" customWidth="1"/>
    <col min="6" max="6" width="12.5" style="21" customWidth="1"/>
    <col min="7" max="7" width="2.75" style="21" hidden="1" customWidth="1"/>
    <col min="8" max="8" width="0.375" style="21" customWidth="1"/>
    <col min="9" max="9" width="12.375" style="21" customWidth="1"/>
    <col min="10" max="10" width="13.375" style="21" customWidth="1"/>
    <col min="11" max="14" width="9" style="21"/>
    <col min="15" max="15" width="9.375" style="21" bestFit="1" customWidth="1"/>
    <col min="16" max="16384" width="9" style="21"/>
  </cols>
  <sheetData>
    <row r="1" spans="1:29" ht="33.75" customHeight="1" x14ac:dyDescent="0.25">
      <c r="A1" s="399" t="s">
        <v>389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29" ht="31.5" customHeight="1" x14ac:dyDescent="0.25">
      <c r="A2" s="400" t="s">
        <v>278</v>
      </c>
      <c r="B2" s="400"/>
      <c r="C2" s="400"/>
      <c r="D2" s="400"/>
      <c r="E2" s="400"/>
      <c r="F2" s="400"/>
      <c r="G2" s="400"/>
      <c r="H2" s="400"/>
      <c r="I2" s="400"/>
      <c r="J2" s="400"/>
    </row>
    <row r="3" spans="1:29" ht="26.1" customHeight="1" thickBot="1" x14ac:dyDescent="0.3">
      <c r="A3" s="45" t="s">
        <v>298</v>
      </c>
      <c r="B3" s="43"/>
      <c r="C3" s="43"/>
      <c r="D3" s="43"/>
      <c r="E3" s="43"/>
      <c r="F3" s="43"/>
      <c r="G3" s="43"/>
      <c r="H3" s="43"/>
      <c r="I3" s="43"/>
      <c r="J3" s="79" t="s">
        <v>299</v>
      </c>
    </row>
    <row r="4" spans="1:29" ht="35.25" customHeight="1" thickTop="1" x14ac:dyDescent="0.25">
      <c r="A4" s="401" t="s">
        <v>35</v>
      </c>
      <c r="B4" s="404" t="s">
        <v>362</v>
      </c>
      <c r="C4" s="404"/>
      <c r="D4" s="404"/>
      <c r="E4" s="391"/>
      <c r="F4" s="404" t="s">
        <v>366</v>
      </c>
      <c r="G4" s="404"/>
      <c r="H4" s="404"/>
      <c r="I4" s="404"/>
      <c r="J4" s="405" t="s">
        <v>85</v>
      </c>
    </row>
    <row r="5" spans="1:29" ht="33.75" customHeight="1" x14ac:dyDescent="0.25">
      <c r="A5" s="402"/>
      <c r="B5" s="408" t="s">
        <v>365</v>
      </c>
      <c r="C5" s="408"/>
      <c r="D5" s="408"/>
      <c r="E5" s="394"/>
      <c r="F5" s="409" t="s">
        <v>443</v>
      </c>
      <c r="G5" s="409"/>
      <c r="H5" s="409"/>
      <c r="I5" s="409"/>
      <c r="J5" s="406"/>
    </row>
    <row r="6" spans="1:29" ht="27.75" customHeight="1" x14ac:dyDescent="0.25">
      <c r="A6" s="402"/>
      <c r="B6" s="316" t="s">
        <v>49</v>
      </c>
      <c r="C6" s="364"/>
      <c r="D6" s="316" t="s">
        <v>50</v>
      </c>
      <c r="E6" s="364"/>
      <c r="F6" s="316" t="s">
        <v>363</v>
      </c>
      <c r="G6" s="327"/>
      <c r="H6" s="364"/>
      <c r="I6" s="316" t="s">
        <v>439</v>
      </c>
      <c r="J6" s="406"/>
    </row>
    <row r="7" spans="1:29" ht="32.25" customHeight="1" x14ac:dyDescent="0.25">
      <c r="A7" s="403"/>
      <c r="B7" s="372" t="s">
        <v>101</v>
      </c>
      <c r="C7" s="371"/>
      <c r="D7" s="372" t="s">
        <v>102</v>
      </c>
      <c r="E7" s="371"/>
      <c r="F7" s="372" t="s">
        <v>86</v>
      </c>
      <c r="G7" s="371"/>
      <c r="H7" s="371"/>
      <c r="I7" s="372" t="s">
        <v>87</v>
      </c>
      <c r="J7" s="407"/>
    </row>
    <row r="8" spans="1:29" ht="35.1" customHeight="1" x14ac:dyDescent="0.25">
      <c r="A8" s="369" t="s">
        <v>36</v>
      </c>
      <c r="B8" s="103">
        <v>15.54</v>
      </c>
      <c r="C8" s="18"/>
      <c r="D8" s="103">
        <v>5.85</v>
      </c>
      <c r="E8" s="18"/>
      <c r="F8" s="103">
        <v>95.01</v>
      </c>
      <c r="G8" s="103"/>
      <c r="H8" s="18"/>
      <c r="I8" s="103">
        <v>51.79</v>
      </c>
      <c r="J8" s="81" t="s">
        <v>88</v>
      </c>
    </row>
    <row r="9" spans="1:29" ht="35.1" customHeight="1" x14ac:dyDescent="0.25">
      <c r="A9" s="65" t="s">
        <v>37</v>
      </c>
      <c r="B9" s="102">
        <v>19.010000000000002</v>
      </c>
      <c r="C9" s="238"/>
      <c r="D9" s="102">
        <v>5.88</v>
      </c>
      <c r="E9" s="238"/>
      <c r="F9" s="102">
        <v>72.77</v>
      </c>
      <c r="G9" s="102"/>
      <c r="H9" s="238"/>
      <c r="I9" s="102">
        <v>20.71</v>
      </c>
      <c r="J9" s="82" t="s">
        <v>89</v>
      </c>
    </row>
    <row r="10" spans="1:29" ht="35.1" customHeight="1" x14ac:dyDescent="0.25">
      <c r="A10" s="65" t="s">
        <v>38</v>
      </c>
      <c r="B10" s="102">
        <v>26.43</v>
      </c>
      <c r="C10" s="238"/>
      <c r="D10" s="102">
        <v>11.43</v>
      </c>
      <c r="E10" s="238"/>
      <c r="F10" s="102">
        <v>81.37</v>
      </c>
      <c r="G10" s="102"/>
      <c r="H10" s="238"/>
      <c r="I10" s="102">
        <v>22.12</v>
      </c>
      <c r="J10" s="82" t="s">
        <v>90</v>
      </c>
    </row>
    <row r="11" spans="1:29" ht="35.1" customHeight="1" x14ac:dyDescent="0.25">
      <c r="A11" s="65" t="s">
        <v>39</v>
      </c>
      <c r="B11" s="102">
        <v>30.1</v>
      </c>
      <c r="C11" s="238"/>
      <c r="D11" s="102">
        <v>14.21</v>
      </c>
      <c r="E11" s="238"/>
      <c r="F11" s="102">
        <v>65.06</v>
      </c>
      <c r="G11" s="102"/>
      <c r="H11" s="238"/>
      <c r="I11" s="102">
        <v>15.28</v>
      </c>
      <c r="J11" s="82" t="s">
        <v>91</v>
      </c>
    </row>
    <row r="12" spans="1:29" ht="35.1" customHeight="1" thickBot="1" x14ac:dyDescent="0.3">
      <c r="A12" s="65" t="s">
        <v>40</v>
      </c>
      <c r="B12" s="102">
        <v>36.18</v>
      </c>
      <c r="C12" s="238"/>
      <c r="D12" s="102">
        <v>20.21</v>
      </c>
      <c r="E12" s="238"/>
      <c r="F12" s="102">
        <v>41.98</v>
      </c>
      <c r="G12" s="102"/>
      <c r="H12" s="238"/>
      <c r="I12" s="102">
        <v>9.6999999999999993</v>
      </c>
      <c r="J12" s="82" t="s">
        <v>92</v>
      </c>
    </row>
    <row r="13" spans="1:29" ht="35.1" customHeight="1" x14ac:dyDescent="0.25">
      <c r="A13" s="65" t="s">
        <v>41</v>
      </c>
      <c r="B13" s="102">
        <v>41.27</v>
      </c>
      <c r="C13" s="238"/>
      <c r="D13" s="102">
        <v>25.06</v>
      </c>
      <c r="E13" s="238"/>
      <c r="F13" s="102">
        <v>36</v>
      </c>
      <c r="G13" s="102"/>
      <c r="H13" s="238"/>
      <c r="I13" s="102">
        <v>8.6300000000000008</v>
      </c>
      <c r="J13" s="82" t="s">
        <v>93</v>
      </c>
      <c r="AA13" s="98"/>
      <c r="AB13" s="98"/>
      <c r="AC13" s="98"/>
    </row>
    <row r="14" spans="1:29" ht="35.1" customHeight="1" x14ac:dyDescent="0.25">
      <c r="A14" s="65" t="s">
        <v>42</v>
      </c>
      <c r="B14" s="102">
        <v>45.2</v>
      </c>
      <c r="C14" s="238"/>
      <c r="D14" s="102">
        <v>26.76</v>
      </c>
      <c r="E14" s="238"/>
      <c r="F14" s="102">
        <v>26.8</v>
      </c>
      <c r="G14" s="102"/>
      <c r="H14" s="238"/>
      <c r="I14" s="102">
        <v>6.5</v>
      </c>
      <c r="J14" s="82" t="s">
        <v>94</v>
      </c>
    </row>
    <row r="15" spans="1:29" ht="35.1" customHeight="1" x14ac:dyDescent="0.25">
      <c r="A15" s="65" t="s">
        <v>43</v>
      </c>
      <c r="B15" s="102">
        <v>46.57</v>
      </c>
      <c r="C15" s="238"/>
      <c r="D15" s="102">
        <v>28.57</v>
      </c>
      <c r="E15" s="238"/>
      <c r="F15" s="102">
        <v>26.26</v>
      </c>
      <c r="G15" s="102"/>
      <c r="H15" s="238"/>
      <c r="I15" s="102">
        <v>6.83</v>
      </c>
      <c r="J15" s="82" t="s">
        <v>95</v>
      </c>
    </row>
    <row r="16" spans="1:29" ht="35.1" customHeight="1" x14ac:dyDescent="0.25">
      <c r="A16" s="65" t="s">
        <v>44</v>
      </c>
      <c r="B16" s="102">
        <v>42.36</v>
      </c>
      <c r="C16" s="238"/>
      <c r="D16" s="102">
        <v>23.77</v>
      </c>
      <c r="E16" s="238"/>
      <c r="F16" s="102">
        <v>36</v>
      </c>
      <c r="G16" s="102"/>
      <c r="H16" s="238"/>
      <c r="I16" s="102">
        <v>7.26</v>
      </c>
      <c r="J16" s="82" t="s">
        <v>96</v>
      </c>
    </row>
    <row r="17" spans="1:32" ht="35.1" customHeight="1" x14ac:dyDescent="0.25">
      <c r="A17" s="66" t="s">
        <v>64</v>
      </c>
      <c r="B17" s="102">
        <v>33.979999999999997</v>
      </c>
      <c r="C17" s="238"/>
      <c r="D17" s="102">
        <v>19.16</v>
      </c>
      <c r="E17" s="238"/>
      <c r="F17" s="102">
        <v>52.91</v>
      </c>
      <c r="G17" s="102"/>
      <c r="H17" s="238"/>
      <c r="I17" s="102">
        <v>16.27</v>
      </c>
      <c r="J17" s="83" t="s">
        <v>99</v>
      </c>
      <c r="R17" s="96"/>
      <c r="S17" s="96"/>
      <c r="T17" s="96"/>
      <c r="U17" s="96"/>
      <c r="V17" s="96"/>
      <c r="W17" s="96"/>
      <c r="X17" s="96"/>
      <c r="Y17" s="96"/>
      <c r="Z17" s="96"/>
    </row>
    <row r="18" spans="1:32" ht="35.1" customHeight="1" x14ac:dyDescent="0.25">
      <c r="A18" s="66" t="s">
        <v>45</v>
      </c>
      <c r="B18" s="102">
        <v>25.68</v>
      </c>
      <c r="C18" s="238"/>
      <c r="D18" s="102">
        <v>13.34</v>
      </c>
      <c r="E18" s="238"/>
      <c r="F18" s="102">
        <v>82.26</v>
      </c>
      <c r="G18" s="102"/>
      <c r="H18" s="238"/>
      <c r="I18" s="102">
        <v>27.76</v>
      </c>
      <c r="J18" s="83" t="s">
        <v>97</v>
      </c>
      <c r="Q18" s="100"/>
    </row>
    <row r="19" spans="1:32" ht="35.1" customHeight="1" thickBot="1" x14ac:dyDescent="0.3">
      <c r="A19" s="252" t="s">
        <v>65</v>
      </c>
      <c r="B19" s="243">
        <v>20.51</v>
      </c>
      <c r="C19" s="239"/>
      <c r="D19" s="243">
        <v>8.17</v>
      </c>
      <c r="E19" s="239"/>
      <c r="F19" s="243">
        <v>88.28</v>
      </c>
      <c r="G19" s="243"/>
      <c r="H19" s="239"/>
      <c r="I19" s="243">
        <v>36.14</v>
      </c>
      <c r="J19" s="101" t="s">
        <v>98</v>
      </c>
      <c r="O19" s="100"/>
      <c r="P19" s="100"/>
      <c r="Q19" s="96"/>
      <c r="AA19" s="100"/>
      <c r="AB19" s="100"/>
      <c r="AC19" s="100"/>
      <c r="AD19" s="100"/>
      <c r="AE19" s="100"/>
      <c r="AF19" s="100"/>
    </row>
    <row r="20" spans="1:32" ht="34.5" customHeight="1" thickTop="1" thickBot="1" x14ac:dyDescent="0.3">
      <c r="A20" s="291" t="s">
        <v>81</v>
      </c>
      <c r="B20" s="292">
        <f>SUM(B8:B19)/12</f>
        <v>31.902500000000003</v>
      </c>
      <c r="C20" s="293"/>
      <c r="D20" s="292">
        <f>SUM(D8:D19)/12</f>
        <v>16.8675</v>
      </c>
      <c r="E20" s="293"/>
      <c r="F20" s="292">
        <f>SUM(F8:F19)/12</f>
        <v>58.725000000000001</v>
      </c>
      <c r="G20" s="293"/>
      <c r="H20" s="293"/>
      <c r="I20" s="292">
        <f>SUM(I8:I19)/12</f>
        <v>19.0825</v>
      </c>
      <c r="J20" s="299" t="s">
        <v>100</v>
      </c>
      <c r="O20" s="96"/>
      <c r="P20" s="96"/>
      <c r="AA20" s="96"/>
      <c r="AB20" s="96"/>
      <c r="AC20" s="96"/>
      <c r="AD20" s="96"/>
      <c r="AE20" s="96"/>
      <c r="AF20" s="96"/>
    </row>
    <row r="21" spans="1:32" ht="25.5" customHeight="1" thickTop="1" x14ac:dyDescent="0.25">
      <c r="A21" s="397" t="s">
        <v>411</v>
      </c>
      <c r="B21" s="397"/>
      <c r="C21" s="397"/>
      <c r="D21" s="397"/>
      <c r="E21" s="49"/>
      <c r="F21" s="398" t="s">
        <v>354</v>
      </c>
      <c r="G21" s="398"/>
      <c r="H21" s="398"/>
      <c r="I21" s="398"/>
      <c r="J21" s="398"/>
    </row>
    <row r="22" spans="1:32" ht="35.25" customHeight="1" x14ac:dyDescent="0.25">
      <c r="A22" s="418" t="s">
        <v>364</v>
      </c>
      <c r="B22" s="418"/>
      <c r="C22" s="418"/>
      <c r="D22" s="418"/>
      <c r="E22" s="119"/>
      <c r="F22" s="412" t="s">
        <v>338</v>
      </c>
      <c r="G22" s="412"/>
      <c r="H22" s="412"/>
      <c r="I22" s="412"/>
      <c r="J22" s="412"/>
    </row>
    <row r="23" spans="1:32" ht="11.25" customHeight="1" x14ac:dyDescent="0.25">
      <c r="A23" s="118"/>
      <c r="B23" s="119"/>
      <c r="C23" s="119"/>
      <c r="D23" s="119"/>
      <c r="E23" s="119"/>
      <c r="F23" s="85"/>
      <c r="G23" s="85"/>
      <c r="H23" s="85"/>
      <c r="I23" s="85"/>
      <c r="J23" s="85"/>
    </row>
    <row r="24" spans="1:32" ht="16.5" customHeight="1" x14ac:dyDescent="0.25">
      <c r="D24" s="413"/>
      <c r="E24" s="413"/>
      <c r="F24" s="413"/>
      <c r="G24" s="413"/>
      <c r="H24" s="413"/>
      <c r="I24" s="413"/>
      <c r="J24" s="413"/>
    </row>
    <row r="25" spans="1:32" ht="25.5" customHeight="1" x14ac:dyDescent="0.25">
      <c r="A25" s="119"/>
      <c r="B25" s="119"/>
      <c r="C25" s="119"/>
      <c r="D25" s="119"/>
      <c r="E25" s="119"/>
      <c r="F25" s="119"/>
      <c r="G25" s="119"/>
      <c r="H25" s="119"/>
      <c r="I25" s="119"/>
    </row>
    <row r="26" spans="1:32" ht="15.75" customHeight="1" x14ac:dyDescent="0.25">
      <c r="A26" s="119"/>
      <c r="B26" s="119"/>
      <c r="C26" s="119"/>
      <c r="D26" s="119"/>
      <c r="E26" s="119"/>
      <c r="F26" s="119"/>
      <c r="G26" s="119"/>
      <c r="H26" s="119"/>
      <c r="I26" s="119"/>
    </row>
    <row r="27" spans="1:32" ht="17.25" customHeight="1" x14ac:dyDescent="0.25">
      <c r="A27" s="119"/>
      <c r="B27" s="119"/>
      <c r="C27" s="119"/>
      <c r="D27" s="119"/>
      <c r="E27" s="119"/>
      <c r="F27" s="119"/>
      <c r="G27" s="119"/>
      <c r="H27" s="119"/>
      <c r="I27" s="119"/>
    </row>
    <row r="28" spans="1:32" ht="17.25" customHeight="1" x14ac:dyDescent="0.25">
      <c r="A28" s="240"/>
      <c r="B28" s="240"/>
      <c r="C28" s="240"/>
      <c r="D28" s="240"/>
      <c r="E28" s="240"/>
      <c r="F28" s="240"/>
      <c r="G28" s="240"/>
      <c r="H28" s="240"/>
      <c r="I28" s="240"/>
    </row>
    <row r="29" spans="1:32" ht="13.5" customHeight="1" x14ac:dyDescent="0.25">
      <c r="A29" s="240"/>
      <c r="B29" s="240"/>
      <c r="C29" s="240"/>
      <c r="D29" s="240"/>
      <c r="E29" s="240"/>
      <c r="F29" s="240"/>
      <c r="G29" s="240"/>
      <c r="H29" s="240"/>
      <c r="I29" s="240"/>
    </row>
    <row r="30" spans="1:32" ht="12" hidden="1" customHeight="1" x14ac:dyDescent="0.25">
      <c r="A30" s="240"/>
      <c r="B30" s="240"/>
      <c r="C30" s="240"/>
      <c r="D30" s="240"/>
      <c r="E30" s="240"/>
      <c r="F30" s="240"/>
      <c r="G30" s="240"/>
      <c r="H30" s="240"/>
      <c r="I30" s="240"/>
    </row>
    <row r="31" spans="1:32" ht="11.25" customHeight="1" x14ac:dyDescent="0.25">
      <c r="A31" s="240"/>
      <c r="B31" s="240"/>
      <c r="C31" s="240"/>
      <c r="D31" s="240"/>
      <c r="E31" s="240"/>
      <c r="F31" s="240"/>
      <c r="G31" s="240"/>
      <c r="H31" s="240"/>
      <c r="I31" s="240"/>
    </row>
    <row r="32" spans="1:32" ht="14.25" customHeight="1" x14ac:dyDescent="0.25">
      <c r="A32" s="119"/>
      <c r="B32" s="119"/>
      <c r="C32" s="119"/>
      <c r="D32" s="119"/>
      <c r="E32" s="119"/>
      <c r="F32" s="119"/>
      <c r="G32" s="119"/>
      <c r="H32" s="119"/>
      <c r="I32" s="119"/>
    </row>
    <row r="33" spans="1:10" ht="15.75" customHeight="1" x14ac:dyDescent="0.25">
      <c r="A33" s="46"/>
      <c r="B33" s="47"/>
      <c r="C33" s="47"/>
      <c r="D33" s="47"/>
      <c r="E33" s="47"/>
      <c r="F33" s="48"/>
      <c r="G33" s="48"/>
      <c r="H33" s="48"/>
      <c r="I33" s="48"/>
    </row>
    <row r="34" spans="1:10" ht="33" customHeight="1" x14ac:dyDescent="0.25">
      <c r="A34" s="414" t="s">
        <v>163</v>
      </c>
      <c r="B34" s="414"/>
      <c r="C34" s="414"/>
      <c r="D34" s="414"/>
      <c r="E34" s="50"/>
      <c r="F34" s="410" t="s">
        <v>402</v>
      </c>
      <c r="G34" s="410"/>
      <c r="H34" s="410"/>
      <c r="I34" s="410"/>
      <c r="J34" s="410"/>
    </row>
  </sheetData>
  <mergeCells count="15">
    <mergeCell ref="D24:J24"/>
    <mergeCell ref="F34:J34"/>
    <mergeCell ref="A22:D22"/>
    <mergeCell ref="F22:J22"/>
    <mergeCell ref="A34:D34"/>
    <mergeCell ref="A21:D21"/>
    <mergeCell ref="F21:J21"/>
    <mergeCell ref="A1:J1"/>
    <mergeCell ref="A2:J2"/>
    <mergeCell ref="A4:A7"/>
    <mergeCell ref="B4:D4"/>
    <mergeCell ref="F4:I4"/>
    <mergeCell ref="J4:J7"/>
    <mergeCell ref="B5:D5"/>
    <mergeCell ref="F5:I5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5"/>
  <sheetViews>
    <sheetView rightToLeft="1" view="pageBreakPreview" zoomScaleSheetLayoutView="100" workbookViewId="0">
      <selection activeCell="F5" sqref="F5:I5"/>
    </sheetView>
  </sheetViews>
  <sheetFormatPr defaultColWidth="9" defaultRowHeight="15.75" x14ac:dyDescent="0.25"/>
  <cols>
    <col min="1" max="1" width="15" style="22" customWidth="1"/>
    <col min="2" max="2" width="12.875" style="21" customWidth="1"/>
    <col min="3" max="3" width="0.375" style="21" customWidth="1"/>
    <col min="4" max="4" width="11.75" style="21" customWidth="1"/>
    <col min="5" max="5" width="0.375" style="21" customWidth="1"/>
    <col min="6" max="6" width="13.125" style="21" customWidth="1"/>
    <col min="7" max="7" width="2.75" style="21" hidden="1" customWidth="1"/>
    <col min="8" max="8" width="0.5" style="21" customWidth="1"/>
    <col min="9" max="9" width="11.75" style="21" customWidth="1"/>
    <col min="10" max="10" width="13.875" style="21" customWidth="1"/>
    <col min="11" max="14" width="9" style="21"/>
    <col min="15" max="15" width="9.375" style="21" bestFit="1" customWidth="1"/>
    <col min="16" max="16384" width="9" style="21"/>
  </cols>
  <sheetData>
    <row r="1" spans="1:29" ht="27.75" customHeight="1" x14ac:dyDescent="0.25">
      <c r="A1" s="399" t="s">
        <v>390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29" ht="28.5" customHeight="1" x14ac:dyDescent="0.25">
      <c r="A2" s="400" t="s">
        <v>276</v>
      </c>
      <c r="B2" s="400"/>
      <c r="C2" s="400"/>
      <c r="D2" s="400"/>
      <c r="E2" s="400"/>
      <c r="F2" s="400"/>
      <c r="G2" s="400"/>
      <c r="H2" s="400"/>
      <c r="I2" s="400"/>
      <c r="J2" s="400"/>
    </row>
    <row r="3" spans="1:29" ht="26.1" customHeight="1" thickBot="1" x14ac:dyDescent="0.3">
      <c r="A3" s="45" t="s">
        <v>300</v>
      </c>
      <c r="B3" s="43"/>
      <c r="C3" s="43"/>
      <c r="D3" s="43"/>
      <c r="E3" s="43"/>
      <c r="F3" s="43"/>
      <c r="G3" s="43"/>
      <c r="H3" s="43"/>
      <c r="I3" s="43"/>
      <c r="J3" s="79" t="s">
        <v>301</v>
      </c>
    </row>
    <row r="4" spans="1:29" ht="36.75" customHeight="1" thickTop="1" x14ac:dyDescent="0.25">
      <c r="A4" s="401" t="s">
        <v>35</v>
      </c>
      <c r="B4" s="404" t="s">
        <v>362</v>
      </c>
      <c r="C4" s="404"/>
      <c r="D4" s="404"/>
      <c r="E4" s="390"/>
      <c r="F4" s="404" t="s">
        <v>366</v>
      </c>
      <c r="G4" s="404"/>
      <c r="H4" s="404"/>
      <c r="I4" s="404"/>
      <c r="J4" s="405" t="s">
        <v>85</v>
      </c>
    </row>
    <row r="5" spans="1:29" ht="39.75" customHeight="1" x14ac:dyDescent="0.25">
      <c r="A5" s="402"/>
      <c r="B5" s="408" t="s">
        <v>365</v>
      </c>
      <c r="C5" s="408"/>
      <c r="D5" s="408"/>
      <c r="E5" s="394"/>
      <c r="F5" s="409" t="s">
        <v>443</v>
      </c>
      <c r="G5" s="409"/>
      <c r="H5" s="409"/>
      <c r="I5" s="409"/>
      <c r="J5" s="406"/>
    </row>
    <row r="6" spans="1:29" ht="28.5" customHeight="1" x14ac:dyDescent="0.25">
      <c r="A6" s="402"/>
      <c r="B6" s="316" t="s">
        <v>49</v>
      </c>
      <c r="C6" s="364"/>
      <c r="D6" s="316" t="s">
        <v>50</v>
      </c>
      <c r="E6" s="364"/>
      <c r="F6" s="316" t="s">
        <v>363</v>
      </c>
      <c r="G6" s="327"/>
      <c r="H6" s="364"/>
      <c r="I6" s="316" t="s">
        <v>439</v>
      </c>
      <c r="J6" s="406"/>
    </row>
    <row r="7" spans="1:29" ht="26.1" customHeight="1" x14ac:dyDescent="0.25">
      <c r="A7" s="402"/>
      <c r="B7" s="420" t="s">
        <v>101</v>
      </c>
      <c r="C7" s="365"/>
      <c r="D7" s="420" t="s">
        <v>102</v>
      </c>
      <c r="E7" s="365"/>
      <c r="F7" s="420" t="s">
        <v>86</v>
      </c>
      <c r="G7" s="365"/>
      <c r="H7" s="365"/>
      <c r="I7" s="420" t="s">
        <v>87</v>
      </c>
      <c r="J7" s="406"/>
    </row>
    <row r="8" spans="1:29" ht="12.75" customHeight="1" x14ac:dyDescent="0.25">
      <c r="A8" s="403"/>
      <c r="B8" s="421"/>
      <c r="C8" s="371"/>
      <c r="D8" s="421"/>
      <c r="E8" s="371"/>
      <c r="F8" s="421"/>
      <c r="G8" s="371"/>
      <c r="H8" s="371"/>
      <c r="I8" s="421"/>
      <c r="J8" s="407"/>
    </row>
    <row r="9" spans="1:29" ht="35.1" customHeight="1" x14ac:dyDescent="0.25">
      <c r="A9" s="369" t="s">
        <v>36</v>
      </c>
      <c r="B9" s="103">
        <v>15.74</v>
      </c>
      <c r="C9" s="18"/>
      <c r="D9" s="103">
        <v>6.05</v>
      </c>
      <c r="E9" s="18"/>
      <c r="F9" s="103">
        <v>95.43</v>
      </c>
      <c r="G9" s="103"/>
      <c r="H9" s="18"/>
      <c r="I9" s="103">
        <v>52.97</v>
      </c>
      <c r="J9" s="81" t="s">
        <v>88</v>
      </c>
    </row>
    <row r="10" spans="1:29" ht="35.1" customHeight="1" x14ac:dyDescent="0.25">
      <c r="A10" s="65" t="s">
        <v>37</v>
      </c>
      <c r="B10" s="102">
        <v>18.97</v>
      </c>
      <c r="C10" s="238"/>
      <c r="D10" s="102">
        <v>5.45</v>
      </c>
      <c r="E10" s="238"/>
      <c r="F10" s="102">
        <v>81.02</v>
      </c>
      <c r="G10" s="102"/>
      <c r="H10" s="238"/>
      <c r="I10" s="102">
        <v>25.11</v>
      </c>
      <c r="J10" s="82" t="s">
        <v>89</v>
      </c>
    </row>
    <row r="11" spans="1:29" ht="35.1" customHeight="1" x14ac:dyDescent="0.25">
      <c r="A11" s="65" t="s">
        <v>38</v>
      </c>
      <c r="B11" s="102">
        <v>24.55</v>
      </c>
      <c r="C11" s="238"/>
      <c r="D11" s="102">
        <v>10.74</v>
      </c>
      <c r="E11" s="238"/>
      <c r="F11" s="102">
        <v>88.77</v>
      </c>
      <c r="G11" s="102"/>
      <c r="H11" s="238"/>
      <c r="I11" s="102">
        <v>32.29</v>
      </c>
      <c r="J11" s="82" t="s">
        <v>90</v>
      </c>
    </row>
    <row r="12" spans="1:29" ht="35.1" customHeight="1" x14ac:dyDescent="0.25">
      <c r="A12" s="65" t="s">
        <v>39</v>
      </c>
      <c r="B12" s="102">
        <v>29.26</v>
      </c>
      <c r="C12" s="238"/>
      <c r="D12" s="102">
        <v>13.57</v>
      </c>
      <c r="E12" s="238"/>
      <c r="F12" s="102">
        <v>81.260000000000005</v>
      </c>
      <c r="G12" s="102"/>
      <c r="H12" s="238"/>
      <c r="I12" s="102">
        <v>20.56</v>
      </c>
      <c r="J12" s="82" t="s">
        <v>91</v>
      </c>
    </row>
    <row r="13" spans="1:29" ht="35.1" customHeight="1" thickBot="1" x14ac:dyDescent="0.3">
      <c r="A13" s="65" t="s">
        <v>40</v>
      </c>
      <c r="B13" s="102">
        <v>35.81</v>
      </c>
      <c r="C13" s="238"/>
      <c r="D13" s="102">
        <v>19.48</v>
      </c>
      <c r="E13" s="238"/>
      <c r="F13" s="102">
        <v>52.94</v>
      </c>
      <c r="G13" s="102"/>
      <c r="H13" s="238"/>
      <c r="I13" s="102">
        <v>11.06</v>
      </c>
      <c r="J13" s="82" t="s">
        <v>92</v>
      </c>
    </row>
    <row r="14" spans="1:29" ht="35.1" customHeight="1" x14ac:dyDescent="0.25">
      <c r="A14" s="65" t="s">
        <v>41</v>
      </c>
      <c r="B14" s="102">
        <v>41.07</v>
      </c>
      <c r="C14" s="238"/>
      <c r="D14" s="102">
        <v>24.04</v>
      </c>
      <c r="E14" s="238"/>
      <c r="F14" s="102">
        <v>38.75</v>
      </c>
      <c r="G14" s="102"/>
      <c r="H14" s="238"/>
      <c r="I14" s="102">
        <v>9.3800000000000008</v>
      </c>
      <c r="J14" s="82" t="s">
        <v>93</v>
      </c>
      <c r="AA14" s="98"/>
      <c r="AB14" s="98"/>
      <c r="AC14" s="98"/>
    </row>
    <row r="15" spans="1:29" ht="35.1" customHeight="1" x14ac:dyDescent="0.25">
      <c r="A15" s="65" t="s">
        <v>42</v>
      </c>
      <c r="B15" s="102">
        <v>44.8</v>
      </c>
      <c r="C15" s="238"/>
      <c r="D15" s="102">
        <v>25.99</v>
      </c>
      <c r="E15" s="238"/>
      <c r="F15" s="102">
        <v>33.340000000000003</v>
      </c>
      <c r="G15" s="102"/>
      <c r="H15" s="238"/>
      <c r="I15" s="102">
        <v>7.28</v>
      </c>
      <c r="J15" s="82" t="s">
        <v>94</v>
      </c>
    </row>
    <row r="16" spans="1:29" ht="35.1" customHeight="1" x14ac:dyDescent="0.25">
      <c r="A16" s="65" t="s">
        <v>43</v>
      </c>
      <c r="B16" s="102">
        <v>45.57</v>
      </c>
      <c r="C16" s="238"/>
      <c r="D16" s="102">
        <v>27.27</v>
      </c>
      <c r="E16" s="238"/>
      <c r="F16" s="102">
        <v>36.450000000000003</v>
      </c>
      <c r="G16" s="102"/>
      <c r="H16" s="238"/>
      <c r="I16" s="102">
        <v>8.18</v>
      </c>
      <c r="J16" s="82" t="s">
        <v>95</v>
      </c>
    </row>
    <row r="17" spans="1:32" ht="35.1" customHeight="1" x14ac:dyDescent="0.25">
      <c r="A17" s="65" t="s">
        <v>44</v>
      </c>
      <c r="B17" s="102">
        <v>42.11</v>
      </c>
      <c r="C17" s="238"/>
      <c r="D17" s="102">
        <v>23.3</v>
      </c>
      <c r="E17" s="238"/>
      <c r="F17" s="102">
        <v>38.729999999999997</v>
      </c>
      <c r="G17" s="102"/>
      <c r="H17" s="238"/>
      <c r="I17" s="102">
        <v>8.09</v>
      </c>
      <c r="J17" s="82" t="s">
        <v>96</v>
      </c>
    </row>
    <row r="18" spans="1:32" ht="35.1" customHeight="1" x14ac:dyDescent="0.25">
      <c r="A18" s="66" t="s">
        <v>64</v>
      </c>
      <c r="B18" s="102">
        <v>33.42</v>
      </c>
      <c r="C18" s="238"/>
      <c r="D18" s="102">
        <v>25.98</v>
      </c>
      <c r="E18" s="238"/>
      <c r="F18" s="102">
        <v>57.37</v>
      </c>
      <c r="G18" s="102"/>
      <c r="H18" s="238"/>
      <c r="I18" s="102">
        <v>17.55</v>
      </c>
      <c r="J18" s="83" t="s">
        <v>99</v>
      </c>
      <c r="R18" s="96"/>
      <c r="S18" s="96"/>
      <c r="T18" s="96"/>
      <c r="U18" s="96"/>
      <c r="V18" s="96"/>
      <c r="W18" s="96"/>
      <c r="X18" s="96"/>
      <c r="Y18" s="96"/>
      <c r="Z18" s="96"/>
    </row>
    <row r="19" spans="1:32" ht="35.1" customHeight="1" x14ac:dyDescent="0.25">
      <c r="A19" s="66" t="s">
        <v>45</v>
      </c>
      <c r="B19" s="102">
        <v>24.92</v>
      </c>
      <c r="C19" s="238"/>
      <c r="D19" s="102">
        <v>12.52</v>
      </c>
      <c r="E19" s="238"/>
      <c r="F19" s="102">
        <v>85.44</v>
      </c>
      <c r="G19" s="102"/>
      <c r="H19" s="238"/>
      <c r="I19" s="102">
        <v>33.39</v>
      </c>
      <c r="J19" s="83" t="s">
        <v>97</v>
      </c>
      <c r="Q19" s="100"/>
    </row>
    <row r="20" spans="1:32" ht="35.1" customHeight="1" thickBot="1" x14ac:dyDescent="0.3">
      <c r="A20" s="252" t="s">
        <v>65</v>
      </c>
      <c r="B20" s="243">
        <v>20.67</v>
      </c>
      <c r="C20" s="239"/>
      <c r="D20" s="243">
        <v>9.07</v>
      </c>
      <c r="E20" s="239"/>
      <c r="F20" s="243">
        <v>90.81</v>
      </c>
      <c r="G20" s="243"/>
      <c r="H20" s="239"/>
      <c r="I20" s="243">
        <v>42.16</v>
      </c>
      <c r="J20" s="101" t="s">
        <v>98</v>
      </c>
      <c r="O20" s="100"/>
      <c r="P20" s="100"/>
      <c r="Q20" s="96"/>
      <c r="AA20" s="100"/>
      <c r="AB20" s="100"/>
      <c r="AC20" s="100"/>
      <c r="AD20" s="100"/>
      <c r="AE20" s="100"/>
      <c r="AF20" s="100"/>
    </row>
    <row r="21" spans="1:32" ht="34.5" customHeight="1" thickTop="1" thickBot="1" x14ac:dyDescent="0.3">
      <c r="A21" s="291" t="s">
        <v>81</v>
      </c>
      <c r="B21" s="292">
        <f>SUM(B9:B20)/12</f>
        <v>31.407500000000002</v>
      </c>
      <c r="C21" s="293"/>
      <c r="D21" s="292">
        <f>SUM(D9:D20)/12</f>
        <v>16.955000000000002</v>
      </c>
      <c r="E21" s="293"/>
      <c r="F21" s="292">
        <f>SUM(F9:F20)/12</f>
        <v>65.025833333333324</v>
      </c>
      <c r="G21" s="293"/>
      <c r="H21" s="293"/>
      <c r="I21" s="292">
        <f>SUM(I9:I20)/12</f>
        <v>22.334999999999997</v>
      </c>
      <c r="J21" s="299" t="s">
        <v>100</v>
      </c>
      <c r="O21" s="96"/>
      <c r="P21" s="96"/>
      <c r="AA21" s="96"/>
      <c r="AB21" s="96"/>
      <c r="AC21" s="96"/>
      <c r="AD21" s="96"/>
      <c r="AE21" s="96"/>
      <c r="AF21" s="96"/>
    </row>
    <row r="22" spans="1:32" ht="24.75" customHeight="1" thickTop="1" x14ac:dyDescent="0.25">
      <c r="A22" s="397" t="s">
        <v>411</v>
      </c>
      <c r="B22" s="397"/>
      <c r="C22" s="397"/>
      <c r="D22" s="397"/>
      <c r="E22" s="49"/>
      <c r="F22" s="398" t="s">
        <v>354</v>
      </c>
      <c r="G22" s="398"/>
      <c r="H22" s="398"/>
      <c r="I22" s="398"/>
      <c r="J22" s="398"/>
    </row>
    <row r="23" spans="1:32" ht="35.25" customHeight="1" x14ac:dyDescent="0.25">
      <c r="A23" s="418" t="s">
        <v>364</v>
      </c>
      <c r="B23" s="418"/>
      <c r="C23" s="418"/>
      <c r="D23" s="418"/>
      <c r="E23" s="119"/>
      <c r="F23" s="412" t="s">
        <v>338</v>
      </c>
      <c r="G23" s="412"/>
      <c r="H23" s="412"/>
      <c r="I23" s="412"/>
      <c r="J23" s="412"/>
    </row>
    <row r="24" spans="1:32" ht="12.75" customHeight="1" x14ac:dyDescent="0.25">
      <c r="A24" s="118"/>
      <c r="B24" s="119"/>
      <c r="C24" s="119"/>
      <c r="D24" s="119"/>
      <c r="E24" s="119"/>
      <c r="F24" s="85"/>
      <c r="G24" s="85"/>
      <c r="H24" s="85"/>
      <c r="I24" s="85"/>
      <c r="J24" s="85"/>
    </row>
    <row r="25" spans="1:32" ht="15.75" customHeight="1" x14ac:dyDescent="0.25">
      <c r="D25" s="413"/>
      <c r="E25" s="413"/>
      <c r="F25" s="413"/>
      <c r="G25" s="413"/>
      <c r="H25" s="413"/>
      <c r="I25" s="413"/>
      <c r="J25" s="413"/>
    </row>
    <row r="26" spans="1:32" ht="17.25" customHeight="1" x14ac:dyDescent="0.25">
      <c r="A26" s="119"/>
      <c r="B26" s="119"/>
      <c r="C26" s="119"/>
      <c r="D26" s="119"/>
      <c r="E26" s="119"/>
      <c r="F26" s="119"/>
      <c r="G26" s="119"/>
      <c r="H26" s="119"/>
      <c r="I26" s="119"/>
    </row>
    <row r="27" spans="1:32" ht="17.25" customHeight="1" x14ac:dyDescent="0.25">
      <c r="A27" s="119"/>
      <c r="B27" s="119"/>
      <c r="C27" s="119"/>
      <c r="D27" s="119"/>
      <c r="E27" s="119"/>
      <c r="F27" s="119"/>
      <c r="G27" s="119"/>
      <c r="H27" s="119"/>
      <c r="I27" s="119"/>
    </row>
    <row r="28" spans="1:32" ht="15.75" customHeight="1" x14ac:dyDescent="0.25">
      <c r="A28" s="119"/>
      <c r="B28" s="119"/>
      <c r="C28" s="119"/>
      <c r="D28" s="119"/>
      <c r="E28" s="119"/>
      <c r="F28" s="119"/>
      <c r="G28" s="119"/>
      <c r="H28" s="119"/>
      <c r="I28" s="119"/>
    </row>
    <row r="29" spans="1:32" ht="15.75" customHeight="1" x14ac:dyDescent="0.25">
      <c r="A29" s="240"/>
      <c r="B29" s="240"/>
      <c r="C29" s="240"/>
      <c r="D29" s="240"/>
      <c r="E29" s="240"/>
      <c r="F29" s="240"/>
      <c r="G29" s="240"/>
      <c r="H29" s="240"/>
      <c r="I29" s="240"/>
    </row>
    <row r="30" spans="1:32" ht="15.75" customHeight="1" x14ac:dyDescent="0.25">
      <c r="A30" s="240"/>
      <c r="B30" s="240"/>
      <c r="C30" s="240"/>
      <c r="D30" s="240"/>
      <c r="E30" s="240"/>
      <c r="F30" s="240"/>
      <c r="G30" s="240"/>
      <c r="H30" s="240"/>
      <c r="I30" s="240"/>
    </row>
    <row r="31" spans="1:32" ht="15.75" customHeight="1" x14ac:dyDescent="0.25">
      <c r="A31" s="240"/>
      <c r="B31" s="240"/>
      <c r="C31" s="240"/>
      <c r="D31" s="240"/>
      <c r="E31" s="240"/>
      <c r="F31" s="240"/>
      <c r="G31" s="240"/>
      <c r="H31" s="240"/>
      <c r="I31" s="240"/>
    </row>
    <row r="32" spans="1:32" ht="15.75" customHeight="1" x14ac:dyDescent="0.25">
      <c r="A32" s="240"/>
      <c r="B32" s="240"/>
      <c r="C32" s="240"/>
      <c r="D32" s="240"/>
      <c r="E32" s="240"/>
      <c r="F32" s="240"/>
      <c r="G32" s="240"/>
      <c r="H32" s="240"/>
      <c r="I32" s="240"/>
    </row>
    <row r="33" spans="1:10" ht="16.5" customHeight="1" x14ac:dyDescent="0.25">
      <c r="A33" s="119"/>
      <c r="B33" s="119"/>
      <c r="C33" s="119"/>
      <c r="D33" s="119"/>
      <c r="E33" s="119"/>
      <c r="F33" s="119"/>
      <c r="G33" s="119"/>
      <c r="H33" s="119"/>
      <c r="I33" s="119"/>
    </row>
    <row r="34" spans="1:10" ht="8.25" customHeight="1" x14ac:dyDescent="0.25">
      <c r="A34" s="46"/>
      <c r="B34" s="47"/>
      <c r="C34" s="47"/>
      <c r="D34" s="47"/>
      <c r="E34" s="47"/>
      <c r="F34" s="48"/>
      <c r="G34" s="48"/>
      <c r="H34" s="48"/>
      <c r="I34" s="48"/>
    </row>
    <row r="35" spans="1:10" ht="33" customHeight="1" x14ac:dyDescent="0.25">
      <c r="A35" s="414" t="s">
        <v>163</v>
      </c>
      <c r="B35" s="414"/>
      <c r="C35" s="414"/>
      <c r="D35" s="414"/>
      <c r="E35" s="50"/>
      <c r="F35" s="410" t="s">
        <v>336</v>
      </c>
      <c r="G35" s="410"/>
      <c r="H35" s="410"/>
      <c r="I35" s="410"/>
      <c r="J35" s="410"/>
    </row>
  </sheetData>
  <mergeCells count="19">
    <mergeCell ref="D25:J25"/>
    <mergeCell ref="F35:J35"/>
    <mergeCell ref="F7:F8"/>
    <mergeCell ref="I7:I8"/>
    <mergeCell ref="A23:D23"/>
    <mergeCell ref="F23:J23"/>
    <mergeCell ref="A35:D35"/>
    <mergeCell ref="A22:D22"/>
    <mergeCell ref="F22:J22"/>
    <mergeCell ref="A1:J1"/>
    <mergeCell ref="A2:J2"/>
    <mergeCell ref="A4:A8"/>
    <mergeCell ref="B4:D4"/>
    <mergeCell ref="F4:I4"/>
    <mergeCell ref="J4:J8"/>
    <mergeCell ref="B5:D5"/>
    <mergeCell ref="F5:I5"/>
    <mergeCell ref="B7:B8"/>
    <mergeCell ref="D7:D8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1"/>
  <sheetViews>
    <sheetView rightToLeft="1" view="pageBreakPreview" zoomScaleSheetLayoutView="100" workbookViewId="0">
      <selection activeCell="F5" sqref="F5:I5"/>
    </sheetView>
  </sheetViews>
  <sheetFormatPr defaultColWidth="9" defaultRowHeight="15.75" x14ac:dyDescent="0.25"/>
  <cols>
    <col min="1" max="1" width="11.875" style="22" customWidth="1"/>
    <col min="2" max="2" width="13.5" style="21" customWidth="1"/>
    <col min="3" max="3" width="0.5" style="21" customWidth="1"/>
    <col min="4" max="4" width="12.125" style="21" customWidth="1"/>
    <col min="5" max="5" width="0.625" style="21" customWidth="1"/>
    <col min="6" max="6" width="13.375" style="21" customWidth="1"/>
    <col min="7" max="7" width="2.75" style="21" hidden="1" customWidth="1"/>
    <col min="8" max="8" width="0.5" style="21" customWidth="1"/>
    <col min="9" max="9" width="12.5" style="21" customWidth="1"/>
    <col min="10" max="10" width="13.625" style="21" customWidth="1"/>
    <col min="11" max="14" width="9" style="21"/>
    <col min="15" max="15" width="9.375" style="21" bestFit="1" customWidth="1"/>
    <col min="16" max="16384" width="9" style="21"/>
  </cols>
  <sheetData>
    <row r="1" spans="1:29" ht="30.75" customHeight="1" x14ac:dyDescent="0.25">
      <c r="A1" s="399" t="s">
        <v>396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29" ht="32.25" customHeight="1" x14ac:dyDescent="0.25">
      <c r="A2" s="400" t="s">
        <v>274</v>
      </c>
      <c r="B2" s="415"/>
      <c r="C2" s="415"/>
      <c r="D2" s="415"/>
      <c r="E2" s="415"/>
      <c r="F2" s="415"/>
      <c r="G2" s="415"/>
      <c r="H2" s="415"/>
      <c r="I2" s="415"/>
      <c r="J2" s="415"/>
    </row>
    <row r="3" spans="1:29" ht="26.1" customHeight="1" thickBot="1" x14ac:dyDescent="0.3">
      <c r="A3" s="45" t="s">
        <v>302</v>
      </c>
      <c r="B3" s="43"/>
      <c r="C3" s="43"/>
      <c r="D3" s="43"/>
      <c r="E3" s="43"/>
      <c r="F3" s="43"/>
      <c r="G3" s="43"/>
      <c r="H3" s="43"/>
      <c r="I3" s="43"/>
      <c r="J3" s="79" t="s">
        <v>303</v>
      </c>
    </row>
    <row r="4" spans="1:29" ht="36" customHeight="1" thickTop="1" x14ac:dyDescent="0.25">
      <c r="A4" s="401" t="s">
        <v>35</v>
      </c>
      <c r="B4" s="404" t="s">
        <v>362</v>
      </c>
      <c r="C4" s="404"/>
      <c r="D4" s="404"/>
      <c r="E4" s="392"/>
      <c r="F4" s="404" t="s">
        <v>367</v>
      </c>
      <c r="G4" s="404"/>
      <c r="H4" s="404"/>
      <c r="I4" s="404"/>
      <c r="J4" s="405" t="s">
        <v>85</v>
      </c>
    </row>
    <row r="5" spans="1:29" ht="36.75" customHeight="1" x14ac:dyDescent="0.25">
      <c r="A5" s="402"/>
      <c r="B5" s="408" t="s">
        <v>365</v>
      </c>
      <c r="C5" s="408"/>
      <c r="D5" s="408"/>
      <c r="E5" s="395"/>
      <c r="F5" s="409" t="s">
        <v>443</v>
      </c>
      <c r="G5" s="409"/>
      <c r="H5" s="409"/>
      <c r="I5" s="409"/>
      <c r="J5" s="406"/>
    </row>
    <row r="6" spans="1:29" ht="24" customHeight="1" x14ac:dyDescent="0.25">
      <c r="A6" s="402"/>
      <c r="B6" s="316" t="s">
        <v>49</v>
      </c>
      <c r="C6" s="364"/>
      <c r="D6" s="316" t="s">
        <v>50</v>
      </c>
      <c r="E6" s="364"/>
      <c r="F6" s="316" t="s">
        <v>363</v>
      </c>
      <c r="G6" s="327"/>
      <c r="H6" s="364"/>
      <c r="I6" s="316" t="s">
        <v>439</v>
      </c>
      <c r="J6" s="406"/>
    </row>
    <row r="7" spans="1:29" ht="26.1" customHeight="1" x14ac:dyDescent="0.25">
      <c r="A7" s="402"/>
      <c r="B7" s="420" t="s">
        <v>101</v>
      </c>
      <c r="C7" s="365"/>
      <c r="D7" s="420" t="s">
        <v>102</v>
      </c>
      <c r="E7" s="365"/>
      <c r="F7" s="420" t="s">
        <v>86</v>
      </c>
      <c r="G7" s="365"/>
      <c r="H7" s="365"/>
      <c r="I7" s="420" t="s">
        <v>87</v>
      </c>
      <c r="J7" s="406"/>
    </row>
    <row r="8" spans="1:29" ht="16.5" customHeight="1" x14ac:dyDescent="0.25">
      <c r="A8" s="403"/>
      <c r="B8" s="421"/>
      <c r="C8" s="371"/>
      <c r="D8" s="421"/>
      <c r="E8" s="371"/>
      <c r="F8" s="421"/>
      <c r="G8" s="371"/>
      <c r="H8" s="371"/>
      <c r="I8" s="421"/>
      <c r="J8" s="407"/>
    </row>
    <row r="9" spans="1:29" ht="35.1" customHeight="1" x14ac:dyDescent="0.25">
      <c r="A9" s="386" t="s">
        <v>36</v>
      </c>
      <c r="B9" s="103">
        <v>15.87</v>
      </c>
      <c r="C9" s="18"/>
      <c r="D9" s="103">
        <v>4.75</v>
      </c>
      <c r="E9" s="18"/>
      <c r="F9" s="103">
        <v>93.77</v>
      </c>
      <c r="G9" s="103"/>
      <c r="H9" s="18"/>
      <c r="I9" s="103">
        <v>33.700000000000003</v>
      </c>
      <c r="J9" s="81" t="s">
        <v>88</v>
      </c>
    </row>
    <row r="10" spans="1:29" ht="35.1" customHeight="1" x14ac:dyDescent="0.25">
      <c r="A10" s="387" t="s">
        <v>37</v>
      </c>
      <c r="B10" s="102">
        <v>17.21</v>
      </c>
      <c r="C10" s="234"/>
      <c r="D10" s="102">
        <v>3.65</v>
      </c>
      <c r="E10" s="234"/>
      <c r="F10" s="102">
        <v>81.180000000000007</v>
      </c>
      <c r="G10" s="102"/>
      <c r="H10" s="234"/>
      <c r="I10" s="102">
        <v>27.45</v>
      </c>
      <c r="J10" s="82" t="s">
        <v>89</v>
      </c>
    </row>
    <row r="11" spans="1:29" ht="35.1" customHeight="1" x14ac:dyDescent="0.25">
      <c r="A11" s="387" t="s">
        <v>38</v>
      </c>
      <c r="B11" s="102">
        <v>24.18</v>
      </c>
      <c r="C11" s="234"/>
      <c r="D11" s="102">
        <v>11.51</v>
      </c>
      <c r="E11" s="234"/>
      <c r="F11" s="102">
        <v>86.5</v>
      </c>
      <c r="G11" s="102"/>
      <c r="H11" s="234"/>
      <c r="I11" s="102">
        <v>32.82</v>
      </c>
      <c r="J11" s="82" t="s">
        <v>90</v>
      </c>
    </row>
    <row r="12" spans="1:29" ht="35.1" customHeight="1" x14ac:dyDescent="0.25">
      <c r="A12" s="387" t="s">
        <v>39</v>
      </c>
      <c r="B12" s="102">
        <v>27.79</v>
      </c>
      <c r="C12" s="234"/>
      <c r="D12" s="102">
        <v>13.2</v>
      </c>
      <c r="E12" s="234"/>
      <c r="F12" s="102">
        <v>78</v>
      </c>
      <c r="G12" s="102"/>
      <c r="H12" s="234"/>
      <c r="I12" s="102">
        <v>21.36</v>
      </c>
      <c r="J12" s="82" t="s">
        <v>91</v>
      </c>
    </row>
    <row r="13" spans="1:29" ht="35.1" customHeight="1" thickBot="1" x14ac:dyDescent="0.3">
      <c r="A13" s="387" t="s">
        <v>40</v>
      </c>
      <c r="B13" s="102">
        <v>34.99</v>
      </c>
      <c r="C13" s="234"/>
      <c r="D13" s="102">
        <v>19.239999999999998</v>
      </c>
      <c r="E13" s="234"/>
      <c r="F13" s="102">
        <v>51.64</v>
      </c>
      <c r="G13" s="102"/>
      <c r="H13" s="234"/>
      <c r="I13" s="102">
        <v>11.7</v>
      </c>
      <c r="J13" s="82" t="s">
        <v>92</v>
      </c>
    </row>
    <row r="14" spans="1:29" ht="35.1" customHeight="1" x14ac:dyDescent="0.25">
      <c r="A14" s="387" t="s">
        <v>41</v>
      </c>
      <c r="B14" s="102">
        <v>41.03</v>
      </c>
      <c r="C14" s="234"/>
      <c r="D14" s="102">
        <v>25</v>
      </c>
      <c r="E14" s="234"/>
      <c r="F14" s="102">
        <v>33.19</v>
      </c>
      <c r="G14" s="102"/>
      <c r="H14" s="234"/>
      <c r="I14" s="102">
        <v>8.4700000000000006</v>
      </c>
      <c r="J14" s="82" t="s">
        <v>93</v>
      </c>
      <c r="AA14" s="98"/>
      <c r="AB14" s="98"/>
      <c r="AC14" s="98"/>
    </row>
    <row r="15" spans="1:29" ht="35.1" customHeight="1" x14ac:dyDescent="0.25">
      <c r="A15" s="387" t="s">
        <v>42</v>
      </c>
      <c r="B15" s="102">
        <v>45.63</v>
      </c>
      <c r="C15" s="234"/>
      <c r="D15" s="102">
        <v>27.82</v>
      </c>
      <c r="E15" s="234"/>
      <c r="F15" s="102">
        <v>21.71</v>
      </c>
      <c r="G15" s="102"/>
      <c r="H15" s="234"/>
      <c r="I15" s="102">
        <v>4.97</v>
      </c>
      <c r="J15" s="82" t="s">
        <v>94</v>
      </c>
    </row>
    <row r="16" spans="1:29" ht="35.1" customHeight="1" x14ac:dyDescent="0.25">
      <c r="A16" s="387" t="s">
        <v>43</v>
      </c>
      <c r="B16" s="102">
        <v>46.54</v>
      </c>
      <c r="C16" s="234"/>
      <c r="D16" s="102">
        <v>29.08</v>
      </c>
      <c r="E16" s="234"/>
      <c r="F16" s="102">
        <v>25.24</v>
      </c>
      <c r="G16" s="102"/>
      <c r="H16" s="234"/>
      <c r="I16" s="102">
        <v>5.96</v>
      </c>
      <c r="J16" s="82" t="s">
        <v>95</v>
      </c>
    </row>
    <row r="17" spans="1:32" ht="35.1" customHeight="1" x14ac:dyDescent="0.25">
      <c r="A17" s="387" t="s">
        <v>44</v>
      </c>
      <c r="B17" s="102">
        <v>41.74</v>
      </c>
      <c r="C17" s="234"/>
      <c r="D17" s="102">
        <v>23.44</v>
      </c>
      <c r="E17" s="234"/>
      <c r="F17" s="102">
        <v>31.6</v>
      </c>
      <c r="G17" s="102"/>
      <c r="H17" s="234"/>
      <c r="I17" s="102">
        <v>7.41</v>
      </c>
      <c r="J17" s="82" t="s">
        <v>96</v>
      </c>
    </row>
    <row r="18" spans="1:32" ht="35.1" customHeight="1" x14ac:dyDescent="0.25">
      <c r="A18" s="387" t="s">
        <v>64</v>
      </c>
      <c r="B18" s="102">
        <v>33.43</v>
      </c>
      <c r="C18" s="234"/>
      <c r="D18" s="102">
        <v>19.170000000000002</v>
      </c>
      <c r="E18" s="234"/>
      <c r="F18" s="102">
        <v>54.07</v>
      </c>
      <c r="G18" s="102"/>
      <c r="H18" s="234"/>
      <c r="I18" s="102">
        <v>18.29</v>
      </c>
      <c r="J18" s="83" t="s">
        <v>99</v>
      </c>
      <c r="R18" s="96"/>
      <c r="S18" s="96"/>
      <c r="T18" s="96"/>
      <c r="U18" s="96"/>
      <c r="V18" s="96"/>
      <c r="W18" s="96"/>
      <c r="X18" s="96"/>
      <c r="Y18" s="96"/>
      <c r="Z18" s="96"/>
    </row>
    <row r="19" spans="1:32" ht="35.1" customHeight="1" x14ac:dyDescent="0.25">
      <c r="A19" s="387" t="s">
        <v>45</v>
      </c>
      <c r="B19" s="102">
        <v>24.52</v>
      </c>
      <c r="C19" s="234"/>
      <c r="D19" s="102">
        <v>12.92</v>
      </c>
      <c r="E19" s="234"/>
      <c r="F19" s="102">
        <v>86.75</v>
      </c>
      <c r="G19" s="102"/>
      <c r="H19" s="234"/>
      <c r="I19" s="102">
        <v>35.86</v>
      </c>
      <c r="J19" s="83" t="s">
        <v>97</v>
      </c>
      <c r="Q19" s="100"/>
    </row>
    <row r="20" spans="1:32" ht="35.1" customHeight="1" thickBot="1" x14ac:dyDescent="0.3">
      <c r="A20" s="388" t="s">
        <v>65</v>
      </c>
      <c r="B20" s="243">
        <v>19.47</v>
      </c>
      <c r="C20" s="235"/>
      <c r="D20" s="243">
        <v>7.3</v>
      </c>
      <c r="E20" s="235"/>
      <c r="F20" s="243">
        <v>93.52</v>
      </c>
      <c r="G20" s="243"/>
      <c r="H20" s="235"/>
      <c r="I20" s="243">
        <v>43.45</v>
      </c>
      <c r="J20" s="84" t="s">
        <v>98</v>
      </c>
      <c r="O20" s="100"/>
      <c r="P20" s="100"/>
      <c r="Q20" s="96"/>
      <c r="AA20" s="100"/>
      <c r="AB20" s="100"/>
      <c r="AC20" s="100"/>
      <c r="AD20" s="100"/>
      <c r="AE20" s="100"/>
      <c r="AF20" s="100"/>
    </row>
    <row r="21" spans="1:32" ht="34.5" customHeight="1" thickTop="1" thickBot="1" x14ac:dyDescent="0.3">
      <c r="A21" s="309" t="s">
        <v>81</v>
      </c>
      <c r="B21" s="296">
        <f>SUM(B9:B20)/12</f>
        <v>31.033333333333331</v>
      </c>
      <c r="C21" s="297"/>
      <c r="D21" s="296">
        <f>SUM(D9:D20)/12</f>
        <v>16.423333333333336</v>
      </c>
      <c r="E21" s="297"/>
      <c r="F21" s="296">
        <f>SUM(F9:F20)/12</f>
        <v>61.430833333333332</v>
      </c>
      <c r="G21" s="297"/>
      <c r="H21" s="297"/>
      <c r="I21" s="296">
        <f>SUM(I9:I20)/12</f>
        <v>20.953333333333333</v>
      </c>
      <c r="J21" s="298" t="s">
        <v>100</v>
      </c>
      <c r="O21" s="96"/>
      <c r="P21" s="96"/>
      <c r="AA21" s="96"/>
      <c r="AB21" s="96"/>
      <c r="AC21" s="96"/>
      <c r="AD21" s="96"/>
      <c r="AE21" s="96"/>
      <c r="AF21" s="96"/>
    </row>
    <row r="22" spans="1:32" ht="20.25" customHeight="1" thickTop="1" x14ac:dyDescent="0.25">
      <c r="A22" s="397" t="s">
        <v>411</v>
      </c>
      <c r="B22" s="397"/>
      <c r="C22" s="397"/>
      <c r="D22" s="397"/>
      <c r="E22" s="49"/>
      <c r="F22" s="398" t="s">
        <v>354</v>
      </c>
      <c r="G22" s="398"/>
      <c r="H22" s="398"/>
      <c r="I22" s="398"/>
      <c r="J22" s="398"/>
    </row>
    <row r="23" spans="1:32" ht="35.25" customHeight="1" x14ac:dyDescent="0.25">
      <c r="A23" s="418" t="s">
        <v>364</v>
      </c>
      <c r="B23" s="418"/>
      <c r="C23" s="418"/>
      <c r="D23" s="418"/>
      <c r="E23" s="418"/>
      <c r="F23" s="412" t="s">
        <v>338</v>
      </c>
      <c r="G23" s="412"/>
      <c r="H23" s="412"/>
      <c r="I23" s="412"/>
      <c r="J23" s="412"/>
    </row>
    <row r="24" spans="1:32" ht="18" customHeight="1" x14ac:dyDescent="0.25">
      <c r="A24" s="118"/>
      <c r="B24" s="119"/>
      <c r="C24" s="119"/>
      <c r="D24" s="119"/>
      <c r="E24" s="119"/>
      <c r="F24" s="85"/>
      <c r="G24" s="85"/>
      <c r="H24" s="85"/>
      <c r="I24" s="85"/>
      <c r="J24" s="85"/>
    </row>
    <row r="25" spans="1:32" ht="23.25" customHeight="1" x14ac:dyDescent="0.25">
      <c r="D25" s="413"/>
      <c r="E25" s="413"/>
      <c r="F25" s="413"/>
      <c r="G25" s="413"/>
      <c r="H25" s="413"/>
      <c r="I25" s="413"/>
      <c r="J25" s="413"/>
    </row>
    <row r="26" spans="1:32" ht="28.5" customHeight="1" x14ac:dyDescent="0.25">
      <c r="A26" s="119"/>
      <c r="B26" s="119"/>
      <c r="C26" s="119"/>
      <c r="D26" s="119"/>
      <c r="E26" s="119"/>
      <c r="F26" s="119"/>
      <c r="G26" s="119"/>
      <c r="H26" s="119"/>
      <c r="I26" s="119"/>
    </row>
    <row r="27" spans="1:32" ht="19.5" customHeight="1" x14ac:dyDescent="0.25">
      <c r="A27" s="119"/>
      <c r="B27" s="119"/>
      <c r="C27" s="119"/>
      <c r="D27" s="119"/>
      <c r="E27" s="119"/>
      <c r="F27" s="119"/>
      <c r="G27" s="119"/>
      <c r="H27" s="119"/>
      <c r="I27" s="119"/>
    </row>
    <row r="28" spans="1:32" ht="15" customHeight="1" x14ac:dyDescent="0.25">
      <c r="A28" s="119"/>
      <c r="B28" s="119"/>
      <c r="C28" s="119"/>
      <c r="D28" s="119"/>
      <c r="E28" s="119"/>
      <c r="F28" s="119"/>
      <c r="G28" s="119"/>
      <c r="H28" s="119"/>
      <c r="I28" s="119"/>
    </row>
    <row r="29" spans="1:32" ht="16.5" customHeight="1" x14ac:dyDescent="0.25">
      <c r="A29" s="119"/>
      <c r="B29" s="119"/>
      <c r="C29" s="119"/>
      <c r="D29" s="119"/>
      <c r="E29" s="119"/>
      <c r="F29" s="119"/>
      <c r="G29" s="119"/>
      <c r="H29" s="119"/>
      <c r="I29" s="119"/>
    </row>
    <row r="30" spans="1:32" ht="15.75" customHeight="1" x14ac:dyDescent="0.25">
      <c r="A30" s="46"/>
      <c r="B30" s="47"/>
      <c r="C30" s="47"/>
      <c r="D30" s="47"/>
      <c r="E30" s="47"/>
      <c r="F30" s="48"/>
      <c r="G30" s="48"/>
      <c r="H30" s="48"/>
      <c r="I30" s="48"/>
    </row>
    <row r="31" spans="1:32" ht="33" customHeight="1" x14ac:dyDescent="0.25">
      <c r="A31" s="414" t="s">
        <v>163</v>
      </c>
      <c r="B31" s="414"/>
      <c r="C31" s="414"/>
      <c r="D31" s="414"/>
      <c r="E31" s="50"/>
      <c r="F31" s="410" t="s">
        <v>337</v>
      </c>
      <c r="G31" s="410"/>
      <c r="H31" s="410"/>
      <c r="I31" s="410"/>
      <c r="J31" s="410"/>
    </row>
  </sheetData>
  <mergeCells count="19">
    <mergeCell ref="D25:J25"/>
    <mergeCell ref="F31:J31"/>
    <mergeCell ref="F7:F8"/>
    <mergeCell ref="I7:I8"/>
    <mergeCell ref="F23:J23"/>
    <mergeCell ref="A31:D31"/>
    <mergeCell ref="A23:E23"/>
    <mergeCell ref="A22:D22"/>
    <mergeCell ref="F22:J22"/>
    <mergeCell ref="A1:J1"/>
    <mergeCell ref="A2:J2"/>
    <mergeCell ref="A4:A8"/>
    <mergeCell ref="B4:D4"/>
    <mergeCell ref="F4:I4"/>
    <mergeCell ref="J4:J8"/>
    <mergeCell ref="B5:D5"/>
    <mergeCell ref="F5:I5"/>
    <mergeCell ref="B7:B8"/>
    <mergeCell ref="D7:D8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22</vt:i4>
      </vt:variant>
    </vt:vector>
  </HeadingPairs>
  <TitlesOfParts>
    <vt:vector size="45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Sheet1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Maher</cp:lastModifiedBy>
  <cp:lastPrinted>2025-08-26T09:05:00Z</cp:lastPrinted>
  <dcterms:created xsi:type="dcterms:W3CDTF">2006-04-30T08:02:00Z</dcterms:created>
  <dcterms:modified xsi:type="dcterms:W3CDTF">2025-08-27T09:01:28Z</dcterms:modified>
</cp:coreProperties>
</file>